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10" windowHeight="11010" firstSheet="1" activeTab="2"/>
  </bookViews>
  <sheets>
    <sheet name="объекты инфрастурктуры 2017" sheetId="1" state="hidden" r:id="rId1"/>
    <sheet name="объекты инфраструктуры" sheetId="7" r:id="rId2"/>
    <sheet name="объекты инвестиций " sheetId="2" r:id="rId3"/>
    <sheet name="--" sheetId="4" state="hidden" r:id="rId4"/>
    <sheet name="-" sheetId="6" state="hidden" r:id="rId5"/>
  </sheets>
  <definedNames>
    <definedName name="_xlnm.Print_Titles" localSheetId="2">'объекты инвестиций '!$3:$3</definedName>
    <definedName name="_xlnm.Print_Titles" localSheetId="1">'объекты инфраструктуры'!$3:$3</definedName>
    <definedName name="_xlnm.Print_Area" localSheetId="2">'объекты инвестиций '!$A$2:$L$48</definedName>
    <definedName name="_xlnm.Print_Area" localSheetId="1">'объекты инфраструктуры'!$A$2:$L$48</definedName>
  </definedNames>
  <calcPr calcId="145621" iterateDelta="1E-4"/>
</workbook>
</file>

<file path=xl/calcChain.xml><?xml version="1.0" encoding="utf-8"?>
<calcChain xmlns="http://schemas.openxmlformats.org/spreadsheetml/2006/main">
  <c r="F11" i="2" l="1"/>
  <c r="F21" i="2"/>
  <c r="F28" i="2"/>
  <c r="F32" i="2"/>
  <c r="F38" i="2"/>
  <c r="F42" i="2"/>
  <c r="F46" i="2"/>
  <c r="F27" i="7" l="1"/>
  <c r="F40" i="7" l="1"/>
  <c r="F47" i="2" l="1"/>
  <c r="F7" i="2" l="1"/>
  <c r="F22" i="7" l="1"/>
  <c r="F32" i="7"/>
  <c r="F44" i="7"/>
  <c r="F35" i="7" l="1"/>
  <c r="F47" i="7"/>
  <c r="F6" i="7"/>
  <c r="F17" i="1"/>
  <c r="F25" i="1"/>
  <c r="F29" i="1"/>
  <c r="F33" i="1"/>
  <c r="F34" i="1"/>
  <c r="F44" i="1"/>
  <c r="F59" i="1"/>
  <c r="F67" i="1"/>
  <c r="F72" i="1"/>
  <c r="F76" i="1"/>
  <c r="F79" i="1"/>
  <c r="F81" i="1"/>
  <c r="F9" i="6"/>
  <c r="F22" i="6"/>
  <c r="F15" i="6"/>
  <c r="F28" i="6"/>
  <c r="F30" i="6"/>
  <c r="F14" i="4"/>
  <c r="F31" i="4"/>
  <c r="F23" i="4"/>
  <c r="F71" i="4"/>
  <c r="F58" i="4"/>
  <c r="F49" i="4"/>
  <c r="F36" i="4"/>
  <c r="F64" i="4"/>
  <c r="F41" i="4"/>
  <c r="F73" i="4"/>
  <c r="A46" i="4"/>
  <c r="A27" i="4"/>
  <c r="A38" i="1"/>
  <c r="F48" i="7" l="1"/>
</calcChain>
</file>

<file path=xl/sharedStrings.xml><?xml version="1.0" encoding="utf-8"?>
<sst xmlns="http://schemas.openxmlformats.org/spreadsheetml/2006/main" count="1306" uniqueCount="567">
  <si>
    <t>№ п/п</t>
  </si>
  <si>
    <t>Наименование объекта инфраструктуры</t>
  </si>
  <si>
    <r>
      <t xml:space="preserve">Место расположения, адрес: </t>
    </r>
    <r>
      <rPr>
        <b/>
        <sz val="11"/>
        <color theme="1"/>
        <rFont val="Times New Roman"/>
        <family val="1"/>
        <charset val="204"/>
      </rPr>
      <t>Район</t>
    </r>
  </si>
  <si>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</si>
  <si>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</si>
  <si>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</si>
  <si>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</si>
  <si>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территории,га</t>
  </si>
  <si>
    <t>Площадь возводимого объекта, кв.м.</t>
  </si>
  <si>
    <t>Фактическое состояние</t>
  </si>
  <si>
    <t>Ответственный исполнитель (соисполнитель)</t>
  </si>
  <si>
    <t>Итого</t>
  </si>
  <si>
    <t>Социальная инфраструктура</t>
  </si>
  <si>
    <t>Всего</t>
  </si>
  <si>
    <t>№</t>
  </si>
  <si>
    <t xml:space="preserve">Наименование объекта </t>
  </si>
  <si>
    <t>Место расположения, адрес</t>
  </si>
  <si>
    <t>сроки реализации, этапы</t>
  </si>
  <si>
    <t>Отвественный исполнитель, соисполнитель</t>
  </si>
  <si>
    <t>Энергоэффективность и энергосбережение</t>
  </si>
  <si>
    <t>Развитие промышленности</t>
  </si>
  <si>
    <t>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Предусмотрено создание, в год: газовозов «150к» – 4ед., танкеров – 5 ед., плавучие модули – 1 ед.</t>
  </si>
  <si>
    <t>собственные средства, привлеченные</t>
  </si>
  <si>
    <t>мощность - 280 мест</t>
  </si>
  <si>
    <t>Управление жизнеобеспечения администрации городского округа , МКУ "Служба единого заказчика"</t>
  </si>
  <si>
    <t>---</t>
  </si>
  <si>
    <t>----</t>
  </si>
  <si>
    <t>Жилищное строительство</t>
  </si>
  <si>
    <t>Строительство объектов образования</t>
  </si>
  <si>
    <t>Строительство объектов спортивного назначения</t>
  </si>
  <si>
    <t>ИНЖЕНЕРНАЯ ИНФРАСТРУКТУРА</t>
  </si>
  <si>
    <t>Водоснабжение и канализация</t>
  </si>
  <si>
    <t>Автомобилестроение и судостроение</t>
  </si>
  <si>
    <t>Строительство и реконструкция автомобильных дорог</t>
  </si>
  <si>
    <t>-</t>
  </si>
  <si>
    <t>Судостроительный комплекс «Звезда»</t>
  </si>
  <si>
    <t>Многофункциональный центр прикладных квалификаций судостроительной отрасли на базе Дальневосточного судостроительного колледжа</t>
  </si>
  <si>
    <t>собственные и привлеченные средства</t>
  </si>
  <si>
    <t>Транспортно - логистический комплекс</t>
  </si>
  <si>
    <t>2017-2019</t>
  </si>
  <si>
    <t>ООО "Транспортная промышленная компания"</t>
  </si>
  <si>
    <t>Объекты рыбохозяйственной отрасли</t>
  </si>
  <si>
    <t>Развитие хозяйства аквакультуры</t>
  </si>
  <si>
    <t>ОАО "Рыболовецкий колхоз "Новый Мир"</t>
  </si>
  <si>
    <t>ЗАО "Южморрыбфлот"</t>
  </si>
  <si>
    <t xml:space="preserve">Создание завода по производству жестяно - баночной тары для рыбоконсервных предприятий Приморского края </t>
  </si>
  <si>
    <t>Коммунальная инфраструктура</t>
  </si>
  <si>
    <t>Средства бюджета городского округа, привлеченные средства, привлеченные средства, иные источники</t>
  </si>
  <si>
    <t>Экология и охрана окружающей среды</t>
  </si>
  <si>
    <t>Рекультивация городского полигона ТБО</t>
  </si>
  <si>
    <t>2021-2022</t>
  </si>
  <si>
    <t>краевой бюджет, бюджет городского округа</t>
  </si>
  <si>
    <t>Здравоохранение</t>
  </si>
  <si>
    <t>средства бюджета городского округа, привлеченные средства</t>
  </si>
  <si>
    <t>Объекты инвестиций социальной направленности</t>
  </si>
  <si>
    <t>Поселок судостроителей</t>
  </si>
  <si>
    <t>ОАО «ДЦСС»</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</si>
  <si>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</si>
  <si>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</si>
  <si>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</si>
  <si>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Необходимость соинвестирования</t>
  </si>
  <si>
    <t>Стадии реализации: А-прединвестицонная, В- инвестиционная, С- эксплуатационная</t>
  </si>
  <si>
    <t>2015-2017</t>
  </si>
  <si>
    <t>краевой бюджет, бюджет городского округа &lt;1&gt;</t>
  </si>
  <si>
    <t>Зерновой терминал в районе мыса Максимова городского округа г. Большой Камень</t>
  </si>
  <si>
    <t>ОАО «Дальневосточный центр судостроения и судоремонта» (дочернее предприятие  ОАО «Объединенная судостроительная корпорация»)</t>
  </si>
  <si>
    <t>ОАО "ДЦСС"</t>
  </si>
  <si>
    <t>2016-2017</t>
  </si>
  <si>
    <t>2015-2016</t>
  </si>
  <si>
    <t xml:space="preserve">Приморский край, г. Большой Камень, мыс Максимова </t>
  </si>
  <si>
    <t>Планируемый перегрузочный комплекс предназначен для приема специализированных судов под загрузки их зерном.
Годовой грузооборот запланирован на первом этапе 3 млн. т, на втором -5 млн. т и на третьем —10 млн. т. в год.
Планируется построить 
1). 4 выгрузочных железнодорожных пути один из которых выгрузочно –погрузочный, длиной не менее 750 метров. Принять базовой группу вагонов для выгрузки – 25 вагонов.
2). запроектировать и построить бункерный блок на 4 линии с выгрузкой 5 зерновозов на каждом. Монтаж железнодорожных выгрузочных путей и конвейерных линий осуществлять по мере нарастания мощности терминала.
3). один двух рядный и один трех рядный элеваторы с использование 8 силосов в каждом с диаметром 48 метров, высотой 24 метра и ёмкостью в 42 400 тонн пшеницы каждый, общий объём хранения в 339 200 тонн каждый элеватор. Размеры площадок под элеватор в 230 х 110 метров при двух рядном расположении силосов, 160 х 160 метров при трех рядном расположении силосов.
4). один эстакадный конвейер для погрузки судов зерном мощностью 5 000 тонн зерна в час и один разгрузочный конвейер мощностью 1 800 тонн в час.
5). один двухсторонний пирс для погрузки зерна и один многоцелевой пирс для разгрузки зерна и кормовых культур, бункеровки судов, погрузки танкеров и т.д.
Проектирование, завершение - лето 2016 года, планируемая площадь участков - 9 участков по 40 Га.
Количество создаваемых рабочих мест 300 человек</t>
  </si>
  <si>
    <t>--</t>
  </si>
  <si>
    <t>А</t>
  </si>
  <si>
    <t>Приморский край, г. Большой Камень</t>
  </si>
  <si>
    <t>собственные средства, привлеченные средства</t>
  </si>
  <si>
    <t>Приморский край, г. Большой Камень, бухта Большой Камень</t>
  </si>
  <si>
    <t>Культивирование, переработка и реализация объектов аквакультуры</t>
  </si>
  <si>
    <t>В</t>
  </si>
  <si>
    <t>Приморский край, г.  Большой Камень</t>
  </si>
  <si>
    <t>Обеспечение рыбоконсервных предприятий Приморского края жестяно - баночной тарой</t>
  </si>
  <si>
    <t>Приморский край,  г. Большой Камень</t>
  </si>
  <si>
    <t>Проект предполагает организацию жилой застройки с применением 4-х типов домов: многосекционные, точечного типа, галерейного типа, малоэтажные жилые дома блокированного типа (таунхаусы).</t>
  </si>
  <si>
    <t>Газопровод-отвод и ГРС Большой Камень</t>
  </si>
  <si>
    <t>Приморский край,  городской округ Большой Камень</t>
  </si>
  <si>
    <t>2012-2017</t>
  </si>
  <si>
    <t>внебюджетные источники</t>
  </si>
  <si>
    <t>Повышение энергобезопасности региона, качественное предоставление коммунальных услуг, улучшение экологической обстановки</t>
  </si>
  <si>
    <t>Проектно-изыскательские работы</t>
  </si>
  <si>
    <t xml:space="preserve">ПАО «Газпром»; департамент энергетики Приморского края </t>
  </si>
  <si>
    <t>Межпоселковй газопровод от ГРС Большой Камень до ГГРП Большой Камень</t>
  </si>
  <si>
    <t>привлеченные средства</t>
  </si>
  <si>
    <t>прединвестиционная стадия</t>
  </si>
  <si>
    <t>в рамках территории опережающего развития "Большой Камень"</t>
  </si>
  <si>
    <t>Оптимизация схемы теплоснабжения. Обеспечение  теплоснабжением  земельных участков под жилищное строительство.</t>
  </si>
  <si>
    <t>Планируемые объекты инфраструктуры г. Большой Камень  на 2017 - 2022 годы</t>
  </si>
  <si>
    <t>Объекты инвестиций г. Большой Камень на 2017 - 2022 гг.</t>
  </si>
  <si>
    <t>Администрация г. Большой Камень</t>
  </si>
  <si>
    <t>Приморский край,  Городской округ  Большой Камень</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</si>
  <si>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нормативного уровня</t>
  </si>
  <si>
    <t>2016-2017 гг.</t>
  </si>
  <si>
    <t>Доведение показателей, характеризующих негативное влияние канализационных стоков на окружающую среду до нормативного уровня</t>
  </si>
  <si>
    <t xml:space="preserve">Приморский край,  городской округ   Большой Камень </t>
  </si>
  <si>
    <t>Администрация  г. Большой Камень</t>
  </si>
  <si>
    <t>Приморский край,  г. Большой камень</t>
  </si>
  <si>
    <t>Департамент дорожного хозяйства Приморского края, Администрация  г. Большой Камень</t>
  </si>
  <si>
    <t>2016-2020 гг.</t>
  </si>
  <si>
    <t>2017-2018 гг.</t>
  </si>
  <si>
    <t>4,45 км.</t>
  </si>
  <si>
    <t>4,1 км.</t>
  </si>
  <si>
    <t>Приморский край,  г.Большой Камень ул.Приморского Комсомола</t>
  </si>
  <si>
    <t>Адм. ГО Большой Камень</t>
  </si>
  <si>
    <t>Сокращение количества семей, состоящих в очереди на получение жилья по договорам социального найма</t>
  </si>
  <si>
    <t>6792 кв.м.</t>
  </si>
  <si>
    <t>Прединвестиционная стадия</t>
  </si>
  <si>
    <t xml:space="preserve">Строительство трех этажного 36-ти квартирного жилого дома </t>
  </si>
  <si>
    <t>Приморский край,  г.Большой Камень, ул. Садовая</t>
  </si>
  <si>
    <t>2018 г.</t>
  </si>
  <si>
    <t xml:space="preserve">Сокращение количества семей, состоящих в очереди на получение жилья по договорам социального найма </t>
  </si>
  <si>
    <t>Строительство трех 9-ти этажных жилых домов</t>
  </si>
  <si>
    <t>Приморский край, Городской округ Большой Камень</t>
  </si>
  <si>
    <t>2016-2018 гг.</t>
  </si>
  <si>
    <t>привлеченные средства, средства внебюджетных фондов</t>
  </si>
  <si>
    <t>Обеспечение жилыми помещениями работников судостроительного комплекса "Звезда"</t>
  </si>
  <si>
    <t>750 квартир</t>
  </si>
  <si>
    <t>Строительство 17-ти 9-ти этажных жилых домов</t>
  </si>
  <si>
    <t>2370 квартир</t>
  </si>
  <si>
    <t xml:space="preserve">Приморский край, Городской округ Большой Камень, </t>
  </si>
  <si>
    <t>мощность - 140 мест</t>
  </si>
  <si>
    <t>Строительство детского сада позволит ввести дополнительно 14 групп (280 мест) в новом микрорайоне для детей сотрудников СК "Звезда".</t>
  </si>
  <si>
    <t>Приморский край., городской округ Большой Камень</t>
  </si>
  <si>
    <t>Строительство школы позволит ввести дополнительно 600 мест для детей сотрудников Судостроительного комплекса "Звезда"</t>
  </si>
  <si>
    <t>мощность - 600 мест</t>
  </si>
  <si>
    <t>Ввод в действие поликилиники  позволит принимать до 400 человек в смену</t>
  </si>
  <si>
    <t>Федеральный бюджет, краевой бюджет, местный бюджет</t>
  </si>
  <si>
    <t>Увеличение доли населения, систематически занимающегося физической культурой и спортом. Обеспечение комплексного решения проблем физического воспитания и здоровья детей, подростков и молодежи.</t>
  </si>
  <si>
    <t>Строительство промышленного холодильника для хранения мороженной продукции на 5000 тон</t>
  </si>
  <si>
    <t>Производственный склад для хранения сырья и готовой продукции в мороженом и охлажденном виде, логистический комплекс</t>
  </si>
  <si>
    <t>Технологическое присоединение котельной  ТОР "Большой Камень" к  сетям газоснабжения</t>
  </si>
  <si>
    <t>2017-2018</t>
  </si>
  <si>
    <t>федеральный бюджет</t>
  </si>
  <si>
    <t>АО «Газпром газораспределение Дальний Восток», АО "Корпорация развития Дальнего Востока"</t>
  </si>
  <si>
    <t>Технологическое присоединение   к электрическим сетям объекта  - 1 очереди строительства микрорайона Шестой, в 70 м по направлению на север от ориентира Приморский край, г. Большой Камень, ул. Ключевая, дом 2а</t>
  </si>
  <si>
    <t>АО "ДРСК "ПЭС", АО "Корпорация развития Дальнего Востока"</t>
  </si>
  <si>
    <t>Технологическое присоединение к электрическим сетям объекта - микрорайоны Шестой, Парковый, Садовый, расположенные в Приморском крае, город Большой Камень</t>
  </si>
  <si>
    <t>Теплоснабжение микрорайонов "Шестой", "Парковый" и "Садовый" в г. Большой камень Приморского края. Блочно-модульная котельная</t>
  </si>
  <si>
    <t>АО "Корпорация развития Дальнего Востока"</t>
  </si>
  <si>
    <t>Теплоснабжение микрорайона «Шестой» в г. Большой Камень. Центральный тепловой пункт (ЦТП-12). Сети теплоснабжения от точки врезки в существующую сеть до ЦТП-12</t>
  </si>
  <si>
    <t>Теплоснабжение микрорайона «Шестой» в г. Большой Камень Приморского края. Сети теплоснабжения от проектируемой котельной до ЦТП-12</t>
  </si>
  <si>
    <t>АО "Корпорация развития Дальнего Востока", теплоснабжающая организация</t>
  </si>
  <si>
    <t>Подключение (технологическое присоединение) к централизованной системе водоснабжения объектов ТОР "Большой Камень" жилые  микрорайоны "Шестой", "Парковый", "Садовый"</t>
  </si>
  <si>
    <t>2017-2018 г.</t>
  </si>
  <si>
    <t>Обеспечение водоснабжением строящихся жилых микрорайонов</t>
  </si>
  <si>
    <t>КГУП "Приморский водоканал", АО "Корпорация развития Дальнего Востока"</t>
  </si>
  <si>
    <t xml:space="preserve">Подключение (технологическое присоединение) к централизованной системе водоотведения объектов ТОР "Большой Камень" жилые  микрорайоны "Шестой", "Парковый", "Садовый" </t>
  </si>
  <si>
    <t xml:space="preserve"> АО "Корпорация развития Дальнего Востока"</t>
  </si>
  <si>
    <t>Строительство вспомогательной дороги от ул. Пригородная до СК "Звезда" - Автомобильная дорога "Промышленная"</t>
  </si>
  <si>
    <t>Средства федерального бюджета</t>
  </si>
  <si>
    <t>Строительство объектов культуры</t>
  </si>
  <si>
    <t>2014-2018гг.</t>
  </si>
  <si>
    <t>Строительство детского сада
на 280 мест
5-й микрорайон, по ул. Гагарина</t>
  </si>
  <si>
    <t>Строительство детского сада позволит ввести дополнительно 12 групп (280 мест). Ликвидация очереди на получение места в ДОУ детей в возрасте от 3-7 лет</t>
  </si>
  <si>
    <t>Строительство детского сада
на 280 мест, 
микрорайон «Шестой»</t>
  </si>
  <si>
    <t>Строительство детского сада позволит ввести дополнительно 14 групп (280 мест) в новом микрорайоне для детей сотрудников Судостроительного комплекса "Звезда".</t>
  </si>
  <si>
    <t>Строительство детского сада позволит ввести дополнительно 7 групп (140 мест) для детей сотрудников Судостроительного комплекса "Звезда"</t>
  </si>
  <si>
    <t>Строительство здания СОШ на 600 мест,
микрорайон «Пятый»</t>
  </si>
  <si>
    <t>Строительство детской поликлиники
на 400 посещений в смену, 
микрорайон «Пятый»</t>
  </si>
  <si>
    <t>Приморский край, Городской окру Большой Камень</t>
  </si>
  <si>
    <t>Строительство взрослой поликлиники
на 600 посещений в смену, 
по ул. Зелёная</t>
  </si>
  <si>
    <t>Ввод в действие поликилиники  позволит принимать до 600 человек в смену</t>
  </si>
  <si>
    <t>Администрация городского округа Большой Камень</t>
  </si>
  <si>
    <t>2019-2023 гг.</t>
  </si>
  <si>
    <t>2021-2025 гг.</t>
  </si>
  <si>
    <t>2023-2027 гг.</t>
  </si>
  <si>
    <t>2022-2027 гг.</t>
  </si>
  <si>
    <t>положительное заключение экспертизы, строительство</t>
  </si>
  <si>
    <t>Строительство объекта «Сети водоснабжения и водоотведения микрорайона «Северный» для обеспечения земельных участков, предоставленных на бесплатной основе гражданам, имеющим 3-х и более детей, инженерной инфраструктурой»</t>
  </si>
  <si>
    <t>Строительство объекта «Сети водоснабжения и водоотведения микрорайона «Морской» для обеспечения земельных участков, предоставленных на бесплатной основе гражданам, имеющим 3-х и более детей, инженерной инфраструктурой»</t>
  </si>
  <si>
    <t>2016-2020</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</si>
  <si>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80 многодетных семей, получивших земельные участки для строительства домов усадебного типа в микрорайоне «Морской»</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</si>
  <si>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125 многодетных семей, получивших земельные участки для строительства домов усадебного типа в микрорайоне «Северный»</t>
  </si>
  <si>
    <t>протяженность сетей водоснабжения -  7,86 км;
водоотведения – 4,56 км</t>
  </si>
  <si>
    <t>Обеспечение электрической энергией объектов коммунальной инфраструктуры на 125 многодетных семей, получивших земельные участки для строительства домов усадебного типа в микрорайоне «Северный»</t>
  </si>
  <si>
    <t>Обеспечение электрической энергией объектов коммунальной инфраструктуры на 80 многодетных семей, получивших земельные участки для строительства домов усадебного типа в микрорайоне «Морской»</t>
  </si>
  <si>
    <t xml:space="preserve">Технологическое присоединение объектов микрорайонов "Шестой" и "Парковый" ТОР Большой Камень к сетям теплоснабжения (1 очередь) </t>
  </si>
  <si>
    <t>Теплоснабжение микрорайона «Парковый» в г. Большой Камень Приморского края. Центральный тепловой пункт</t>
  </si>
  <si>
    <t>5,75 км</t>
  </si>
  <si>
    <t>2017-2019 гг.</t>
  </si>
  <si>
    <t>Строительство объекта "Подъездные автомобильные дороги и проезды к земельным участкам микрорайона "Северный"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</si>
  <si>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2,19 км</t>
  </si>
  <si>
    <t>Строительство объекта "Подъездные автомобильные дороги и проезды к земельным участкам микрорайона "Морской"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</si>
  <si>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Приморский край,  г. Большой Камень, мкр "Морской"</t>
  </si>
  <si>
    <t>Приморский край,  г. Большой Камень, мкр "Северный"</t>
  </si>
  <si>
    <t>2017-2020 гг.</t>
  </si>
  <si>
    <t>Средства бюджета городского округа</t>
  </si>
  <si>
    <t xml:space="preserve">Увеличение на 4,1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</si>
  <si>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 xml:space="preserve">Увеличение на 4,45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</si>
  <si>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строительство 2-ой очереди</t>
  </si>
  <si>
    <t>6 га</t>
  </si>
  <si>
    <t>Строительство и реконструкция автомобильных дорог и сооружений на них (реконструкция автомобильного моста через р. Сахарная)</t>
  </si>
  <si>
    <t xml:space="preserve">положительное заключение экспертизы, строительство </t>
  </si>
  <si>
    <t xml:space="preserve">6023 м2, протяженность моста 0,393 км, 4-х полосный </t>
  </si>
  <si>
    <r>
      <t>Технологическое присоединение к</t>
    </r>
    <r>
      <rPr>
        <u/>
        <sz val="12"/>
        <rFont val="Times New Roman"/>
        <family val="1"/>
        <charset val="204"/>
      </rPr>
      <t xml:space="preserve"> электрическим сетя</t>
    </r>
    <r>
      <rPr>
        <sz val="12"/>
        <rFont val="Times New Roman"/>
        <family val="1"/>
        <charset val="204"/>
      </rPr>
      <t xml:space="preserve">м объектов микрорайона </t>
    </r>
    <r>
      <rPr>
        <u/>
        <sz val="12"/>
        <rFont val="Times New Roman"/>
        <family val="1"/>
        <charset val="204"/>
      </rPr>
      <t>"Морской"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</si>
  <si>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r>
      <t xml:space="preserve">Технологическое присоединение </t>
    </r>
    <r>
      <rPr>
        <u/>
        <sz val="12"/>
        <rFont val="Times New Roman"/>
        <family val="1"/>
        <charset val="204"/>
      </rPr>
      <t>к электрическим сетям микрорайона "Северный"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</si>
  <si>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t>завершение проектирования</t>
  </si>
  <si>
    <t>бюджет городского округа</t>
  </si>
  <si>
    <t>Реконструкция автомобильной дороги "Объездная"</t>
  </si>
  <si>
    <t>мощность присоединяемых энергопринимающих устройств 1230 кВт</t>
  </si>
  <si>
    <t>мощность присоединяемых энергопринимающих устройств 1935 кВт</t>
  </si>
  <si>
    <t>Заключен договор, исполнение</t>
  </si>
  <si>
    <t>Экспертиза проекта</t>
  </si>
  <si>
    <t>Исполнение</t>
  </si>
  <si>
    <t>Положительное заключение экспертизы, строительство</t>
  </si>
  <si>
    <t>Разработка документации по планировке территории и  проектной документации на строительство объекта "Сеть ливневой канализации  для микрорайонов «Шестой», «Парковый» и «Садовый»  в рамках ТОР "Большой Камень"</t>
  </si>
  <si>
    <t>Обеспечение санитарно-экологического благополучия территорий, планируемых для отведения под микрорайон сблокированной жилой застройки Пригородный, обеспечение чистоты вод р. Сахарная и акватории бухт Уссурийского залива. Достижение указанной цели должно привести к значительному сокращению загрязнения окружающей среды</t>
  </si>
  <si>
    <t>Модернизация городского полигона коммунальных отходов  с устройством мусоросортировочной станции</t>
  </si>
  <si>
    <t>Мощность объекта 120 м3 в год.</t>
  </si>
  <si>
    <t>Обеспечение благоприятной экологической обстановки в городском округе. Сокращение выделяемых площадей под полигоны коммунальных отходов в перспективе. Создание дополнительных рабочих мест. Достижение указанной цели должно привести к значительному сокращению загрязнения окружающей среды.</t>
  </si>
  <si>
    <t>Совершенствование технико-эксплуатационного состояния автомобильных дорог общего пользования местного значения и дорожных сооружений на них,  развитие дорожной сети городского округа</t>
  </si>
  <si>
    <t>2014-2022</t>
  </si>
  <si>
    <t>План развития транспортной инфраструктуры городского округа Большой Камень на 2014 – 2022 гг. Состоит из следующих проектов:
1.Капитальный ремонт  автомобильных дорог общего пользования
2.Капитальный ремонт придомовых и внутриквартальных проездов
3.Строительство (реконструкция) автомобильного моста ул. Пригородная через р.Сахарная
4.Реконструкция ул. Пригородная
5. Строительство муниципальных дорог:
5.1.Строительство участка дороги от ул. Карла Маркса до проектной ул. Северная
5.2.Строительство ул. Гагарина (от пересечения ул. Приморского Комсомола до ул. Парковой)
5.3 Строительство ул. Парковая (от ул. Центральная до ул. Карла Маркса)
5.4.Строительство транспортной развязки в районе пересечения ул. Карла Маркса, Парковой, Садовой
5.5.Реконструкция ул. Садовой (от ул. Карла Маркса, до ул. Лебедева)
5.6. Строительство объездной дороги в границах (от ул. Пригородная через ул. Колхозная до ул. Степана Лебедева через ул. Колхозная
6. Реконструкция системы уличного освещения</t>
  </si>
  <si>
    <t>протяженность сетей водопровода 2,98 км;
канализации 4,59 км</t>
  </si>
  <si>
    <t xml:space="preserve">Строительство автомобильных дорог и сооруженний на них. Строительство проезда от ул. Лебедева до ОВД </t>
  </si>
  <si>
    <t>Средства бюджета городского округа, привлеченные средства (краевой бюджет)</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</si>
  <si>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5,75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</si>
  <si>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2,1927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</si>
  <si>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Средства бюджета городского округа, краевой бюджет</t>
  </si>
  <si>
    <t>Ликвидация возможности обрушения конструкций существующего автомобильного моста, повышение  его надежности, как водопропускного сооружения</t>
  </si>
  <si>
    <t>Создание условий для улучшения состояния здоровья населения посредством привлечения к занятиям физической культурой и спортом, повышение привлекательности городского округа, как города высокой спортивной культуры.</t>
  </si>
  <si>
    <t xml:space="preserve">Строительство физкультурно-оздоровительного комплекса </t>
  </si>
  <si>
    <t>Строительство Культурного центра</t>
  </si>
  <si>
    <t>Организация досуга и обеспечение жителей муниципального образования услугами организаций культуры и искусства</t>
  </si>
  <si>
    <t>протяженность 0,68 км</t>
  </si>
  <si>
    <t>4,1 км</t>
  </si>
  <si>
    <t>4,45 км</t>
  </si>
  <si>
    <t>Управление образования, Управление жизнеобеспечения администрации городского округа, МКУ "Служба единого заказчика"</t>
  </si>
  <si>
    <t>1 га</t>
  </si>
  <si>
    <t>строительство объекта (3-я очередь)</t>
  </si>
  <si>
    <t>Приморский край, Городской округ Большой Камень,</t>
  </si>
  <si>
    <t>Обеспечение жилыми помещениями</t>
  </si>
  <si>
    <t>4,9 тыс м2, 60 квартир</t>
  </si>
  <si>
    <t>2017 - 2018 гг.</t>
  </si>
  <si>
    <t>5,176 тыс м2, ... квартир</t>
  </si>
  <si>
    <t>Получено разрешение на строительство</t>
  </si>
  <si>
    <t>Строительство</t>
  </si>
  <si>
    <t>Строительство 9-ти этажного жилого дома на ... квартир, "5-й микрорайон"</t>
  </si>
  <si>
    <t>2018 - 2019гг.</t>
  </si>
  <si>
    <t>2018 - 2020гг.</t>
  </si>
  <si>
    <t>площадь 4,9 тыс м2, 60 квартир</t>
  </si>
  <si>
    <t>площадь 4,898 тыс м2, 60 квартир</t>
  </si>
  <si>
    <t>прединвестиционная стадия (объекты 1-ой очереди)</t>
  </si>
  <si>
    <t xml:space="preserve">прединвестиционная стадия (объекты 2-ой очереди - при возникновении поребности - </t>
  </si>
  <si>
    <t>Строительство спортивных площадок</t>
  </si>
  <si>
    <t>ОАО "ДВЗ "Звезда",  Частный инвестор - ООО "ИК "Восточные ворота"</t>
  </si>
  <si>
    <t>Строительство 5-ти этажного жилого дома на 68 квартир, ул. Гагарина</t>
  </si>
  <si>
    <t>Строительство 5-ти этажного жилого дома на 68 квартир, "5-й микрорайон"</t>
  </si>
  <si>
    <t>Строительство жилых домов на 216 квартир</t>
  </si>
  <si>
    <t>Обеспечение жилыми помещениями работников, в рамках реализации территории опережающего развития "Большой Камень"</t>
  </si>
  <si>
    <t>Прединвестиционная стадия (объекты 1-ой очереди)</t>
  </si>
  <si>
    <t>АО "Корпорация развития жилищного строительства"</t>
  </si>
  <si>
    <t>Строительство жилых домов на 3099 квартир</t>
  </si>
  <si>
    <t>Строительство жилых домов на 552 квартир</t>
  </si>
  <si>
    <t>2018-2023 гг.</t>
  </si>
  <si>
    <t>Фонд развития Дальнего востока, привлеченные средства</t>
  </si>
  <si>
    <t>Администрация Приморского края, средства внебюджетных фондов</t>
  </si>
  <si>
    <t>216 квартир</t>
  </si>
  <si>
    <t>552 квартир</t>
  </si>
  <si>
    <t>3099 квартир</t>
  </si>
  <si>
    <t>ООО "Организация многопрофильного обслуживания-БК"</t>
  </si>
  <si>
    <t>Прединвестиционная стадия (объекты 2-ой очереди)</t>
  </si>
  <si>
    <t>2017-2022 гг.</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</si>
  <si>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</si>
  <si>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Газопровод межпоселковый от ГРС Большой Камень до Фокино</t>
  </si>
  <si>
    <t>Приморский край, ЗАТО г. Фокино</t>
  </si>
  <si>
    <t>2012-2020</t>
  </si>
  <si>
    <t xml:space="preserve">Реконструкция котельной  № 1, монтаж водогрейного котла № 7 </t>
  </si>
  <si>
    <t>Приморский край,  городской округ Большой Камень, ул. Ворошилова,1</t>
  </si>
  <si>
    <t xml:space="preserve">2017-2018 гг. </t>
  </si>
  <si>
    <t>Ликвидация дефицита тепловой мощности,  повышение до 100% надежности и бесперебойности обеспечения теплоснабжением потребителей, с учетом микрорайона Шестой.</t>
  </si>
  <si>
    <t xml:space="preserve"> Мощность -25, Гкал  в час</t>
  </si>
  <si>
    <t xml:space="preserve">Строительство центрального теплового пункта </t>
  </si>
  <si>
    <t xml:space="preserve"> Мощность -22,2  Гкал  в час</t>
  </si>
  <si>
    <t>Строительство тепловых сетей 1 контура, диаметр трубопровода  500-600 мм.</t>
  </si>
  <si>
    <t xml:space="preserve"> Обеспечение  теплоснабжением микрорайона Шестой</t>
  </si>
  <si>
    <t>0,92 км. тепловых сетей</t>
  </si>
  <si>
    <t>Строительство тепловых сетей 1 контура, диаметр трубопровода 720 мм.</t>
  </si>
  <si>
    <t>3,65 км. тепловых сетей</t>
  </si>
  <si>
    <t>Строительство 2-й очереди городских канализационных очистных сооружений</t>
  </si>
  <si>
    <t>Приморский край,  г. Большой Камень, ул. Лебедева,1</t>
  </si>
  <si>
    <t>2016 г.</t>
  </si>
  <si>
    <t>краевой бюджет , бюджет городского округа &lt;4&gt;</t>
  </si>
  <si>
    <t>51,91</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</si>
  <si>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нормативнго уровня</t>
  </si>
  <si>
    <t>820 м3 час.</t>
  </si>
  <si>
    <t>Заключение РЦСС от 12.10.09 № 8-6545. Не начат строительством</t>
  </si>
  <si>
    <t>Реконструкция канализационных очистных сооружений</t>
  </si>
  <si>
    <t>Строительство канализационного коллектора с насосной станцией</t>
  </si>
  <si>
    <t>Реконструкция водовода № 2</t>
  </si>
  <si>
    <t>Обеспечение водоснабжением жителей микрорайона Шестой. Улучшение качества предоставления услуги водоснабжения</t>
  </si>
  <si>
    <t>Реконструкция водоочистных сооружений</t>
  </si>
  <si>
    <t>Улучшение качества предоставления услуги водоснабжения</t>
  </si>
  <si>
    <t>План развития дорожной сети на 2015-2017 годы г. Большой Камень</t>
  </si>
  <si>
    <t>бюджет муниципального образования</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</si>
  <si>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 муниципальным образованиям</t>
  </si>
  <si>
    <t>Строительство автомобильных дорог и сооруженний на них</t>
  </si>
  <si>
    <t>2015-2022</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</si>
  <si>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</si>
  <si>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Строительство и реконструкция автомобильных дорог и сооружений на них (Строительство автомобильного моста через р. Сахарная, Реконструкция ул. Пригородная)</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</si>
  <si>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Повышение пропускной способности пассажиропотока, грузопотока. </t>
  </si>
  <si>
    <t>администрация городского округа Большой Камень</t>
  </si>
  <si>
    <t>Строительство вспомогательной дороги от ул. Пригородная до СК "Звезда"</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</si>
  <si>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</si>
  <si>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Реконструкция автомобильной дороги Объездная</t>
  </si>
  <si>
    <t>Обеспечение земельных участков, предоставляемых для строительства семьям, имеющим трех и более детей, коммунальной инфраструктурой</t>
  </si>
  <si>
    <t xml:space="preserve">Приморский край, Городской округ Большой Камень </t>
  </si>
  <si>
    <t>2015-2018</t>
  </si>
  <si>
    <t>Строительство коммунальной инфраструктуры</t>
  </si>
  <si>
    <t>2016-2022</t>
  </si>
  <si>
    <t>Строительство двух 60-ти квартирных жилых домов п</t>
  </si>
  <si>
    <t>Строительство детского сада на 280 мест, в микрорайоне "Северный"</t>
  </si>
  <si>
    <t>2015-2017гг.</t>
  </si>
  <si>
    <t>Ликвидация очереди на получение места в ДОУ детей в возрасте от 3-7 лет.</t>
  </si>
  <si>
    <t xml:space="preserve">Начат процесс проектирования объекта </t>
  </si>
  <si>
    <t>Строительство детского сада                на 140 мест</t>
  </si>
  <si>
    <t>Строительство детского сада позволит ввести дополнительно 14 групп (280 мест) для детей сотрудников Судостроительного комплекса "Звезда"</t>
  </si>
  <si>
    <t>Строительство детского сада                на 280 мест</t>
  </si>
  <si>
    <t>2019-2020</t>
  </si>
  <si>
    <t>Строительство детского сада позволит ввести дополнительно 7 групп (140 мест) в новом микрорайоне для детей сотрудников Судостроительного комплекса "Звезда".</t>
  </si>
  <si>
    <t>Строительство здания СОШ на 600 мест</t>
  </si>
  <si>
    <t>2018 -2020гг.</t>
  </si>
  <si>
    <t>Строительство детской поликлиники</t>
  </si>
  <si>
    <t>Приморский край, Городской округ .Большой Камень</t>
  </si>
  <si>
    <t>Администрация Приморского края</t>
  </si>
  <si>
    <t xml:space="preserve">Строительство дневного стационара </t>
  </si>
  <si>
    <t>Приморский край, Городской округ.  Большой Камень</t>
  </si>
  <si>
    <t>Ввод в действие стационара на 60 кокйкомест</t>
  </si>
  <si>
    <t>Администрация г.Большой Камень</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</si>
  <si>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г. Большой Камень"</t>
  </si>
  <si>
    <t>Приморский край, Городской округ Большой Камень, ул. Блюхера,38</t>
  </si>
  <si>
    <t>2013-2015</t>
  </si>
  <si>
    <t xml:space="preserve">бюджет городского округа   </t>
  </si>
  <si>
    <t>Рост обеспеченности населения городского округа плоскостными сооружениями –117%; рост обеспеченности населения зрительскими местами на стационарных трибунах плоскостных сооружений – в 1,7 раза;  рост единовременной пропускной способности объекта после завершения проекта – в 3,1 раза;  рост единовременной пропускной способности объекта после завершения проекта – в 3,1 раза;  рост мощности объекта после реализации проекта – 134%.</t>
  </si>
  <si>
    <t>площадь  плоскостных сооружений - 9330 м2, в том числе футбольного поля 6930 м2;</t>
  </si>
  <si>
    <t xml:space="preserve">Организованы  процедуры размещения муниципального заказа на выполнение строительно-монтажных работ </t>
  </si>
  <si>
    <t>Отдел физической культуры администрации городского округа  , МКУ "Служба единого заказчика"</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</si>
  <si>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Большой Камень"</t>
  </si>
  <si>
    <t>2013-2016</t>
  </si>
  <si>
    <t>реализуется</t>
  </si>
  <si>
    <t>Департамент физической культуры и спорта Приморского края, Администрация городского округа Большой Камень</t>
  </si>
  <si>
    <t>Реконструкция стадиона "Урожай" в с.Камень Рыболов</t>
  </si>
  <si>
    <t>Приморский край, Ханкайский муниципальный район</t>
  </si>
  <si>
    <t>Бюджет муниципального образования, субсидии краевого бюджета</t>
  </si>
  <si>
    <t>планируется к реализации</t>
  </si>
  <si>
    <t>Департамент физической культуры и спорта Приморского края, Администрация Ханкайского муниципального района</t>
  </si>
  <si>
    <t>Администрация Приморского края, администрация городского округа Большой Камень</t>
  </si>
  <si>
    <t>2016-2024</t>
  </si>
  <si>
    <t>ОАО "ДВЗ "Звезда",  частный инвестор - ООО "ИК "Восточные ворота"</t>
  </si>
  <si>
    <t>частный инвестор: ООО "Перспектива"</t>
  </si>
  <si>
    <t>2010-2024</t>
  </si>
  <si>
    <t>Создание складского логистического центра "Красный Вымпел"</t>
  </si>
  <si>
    <t>2014-2017</t>
  </si>
  <si>
    <t>Перевалка рыбопродукции объемом 240 тыс.тонн.</t>
  </si>
  <si>
    <t>Создание складского логистического центра "Новый Мир"</t>
  </si>
  <si>
    <t>Приморский край, Городской округ.Большой Камень</t>
  </si>
  <si>
    <t>2016-2018</t>
  </si>
  <si>
    <t xml:space="preserve">Строительство детского сада
на 280 мест, 
микрорайон </t>
  </si>
  <si>
    <t xml:space="preserve">Строительство детского сада
на 140 мест, 
микрорайон </t>
  </si>
  <si>
    <t xml:space="preserve">Собственные средства </t>
  </si>
  <si>
    <t>Повышение энергобезопасности городского округа, качественное предоставление коммунальных услуг, улучшение экологической обстановки</t>
  </si>
  <si>
    <t>Оптимизация схемы теплоснабжения городского округа. Обеспечение  теплоснабжением  земельных участков под жилищное строительство.</t>
  </si>
  <si>
    <t xml:space="preserve">Повышение энергобезопасности городского округа, качественное предоставление коммунальных услуг, обеспечение электрической энергией объектов коммунальной инфраструктуры, создаваемой для  жилищного строительства </t>
  </si>
  <si>
    <t>Проектирование</t>
  </si>
  <si>
    <t>Администрации городского округа Большой Камень, МКУ "Служба единого заказчика" городского округа Большой Камень</t>
  </si>
  <si>
    <r>
      <t xml:space="preserve">Место расположения, адрес: </t>
    </r>
    <r>
      <rPr>
        <b/>
        <sz val="14"/>
        <color theme="1"/>
        <rFont val="Times New Roman"/>
        <family val="1"/>
        <charset val="204"/>
      </rPr>
      <t>Район</t>
    </r>
  </si>
  <si>
    <t>бюджетные средства</t>
  </si>
  <si>
    <t xml:space="preserve">Увеличение протяженности автомобильных дорог с твердым покрытием. Повышение пропускной способности пассажиропотока, грузопотока. </t>
  </si>
  <si>
    <t xml:space="preserve">Обеспечение микрорайонов городского округа, подъездными автомобильными дорогами и проездами.
Увеличение протяженности автомобильных дорог с твердым покрытием в границах городского округа. </t>
  </si>
  <si>
    <t xml:space="preserve"> строительство</t>
  </si>
  <si>
    <t>собственные средства</t>
  </si>
  <si>
    <t xml:space="preserve">собственные                   средства </t>
  </si>
  <si>
    <t xml:space="preserve">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t>
  </si>
  <si>
    <t>Собственные средства, привлеченные средства</t>
  </si>
  <si>
    <t>Приморский край,                      г. Большой Камень</t>
  </si>
  <si>
    <t>Приморский край,                  г. Большой Камень</t>
  </si>
  <si>
    <t>строительство</t>
  </si>
  <si>
    <t>Обеспечение санитарно-экологического благополучия территории городского округа. Сокращение загрязнения окружающей среды.</t>
  </si>
  <si>
    <t xml:space="preserve">Строительство подъездных автомобильных дорог и проездов к земельным участкам микрорайона "Северный" для обеспечения земельных участков, предоставленных на бесплатной основе гражданам, имеющим 3-х и более детей </t>
  </si>
  <si>
    <t>Строительство подъездных автомобильных дорог и проездов  к земельным участкам микрорайона "Морской" для обеспечения земельных участков, предоставленных на бесплатной основе гражданам, имеющим 3-х и более детей</t>
  </si>
  <si>
    <t>мощность -               600 мест</t>
  </si>
  <si>
    <t>Доведение обеспеченности населения образовательными учреждениями до нормативного уровня</t>
  </si>
  <si>
    <t>протяжен-ность сетей водоснабже-ния -  7,86 км;
водоотведе-ния – 4,56 км</t>
  </si>
  <si>
    <t xml:space="preserve">6023 м2, протяжен-ность моста 0,393 км, 4-х полосный </t>
  </si>
  <si>
    <t xml:space="preserve">Строительство школы на 600 мест
</t>
  </si>
  <si>
    <t>проектирование, строительство</t>
  </si>
  <si>
    <t>ООО "ССК "Звезда"</t>
  </si>
  <si>
    <t>ООО «Трест Общественного Питания»</t>
  </si>
  <si>
    <t>Обеспечение услугами общественного питания</t>
  </si>
  <si>
    <t>ООО «Отель Прайд»</t>
  </si>
  <si>
    <t>Промышленность строительных материалов</t>
  </si>
  <si>
    <t>Развитие туризма</t>
  </si>
  <si>
    <t>Энергосбережение и газоснабжение</t>
  </si>
  <si>
    <t>Строительство, реконструкция объектов транспорной инфраструктуры</t>
  </si>
  <si>
    <t>Строительство (реконструкция) объектов образования</t>
  </si>
  <si>
    <t>Источник финансирова-ния</t>
  </si>
  <si>
    <t>Культура</t>
  </si>
  <si>
    <t>Физическая культура  и  спорт</t>
  </si>
  <si>
    <t>Обеспечение населения городского округа  услугами культуры</t>
  </si>
  <si>
    <t>Обеспечение населения городского округа  услугами физической культуры и спорта</t>
  </si>
  <si>
    <t xml:space="preserve">Требования к инфраструк-туре </t>
  </si>
  <si>
    <t>Необход-имость соинвести-рования</t>
  </si>
  <si>
    <t>2019-2021</t>
  </si>
  <si>
    <t>Примечание</t>
  </si>
  <si>
    <t xml:space="preserve">Реконструкция автомобильной дороги общего назначения  "Пригородная". (1 этап - Мост № 2, 2 этап - строительство дороги 4 км) </t>
  </si>
  <si>
    <t>Администрация Приморского края,        Администрация городского округа Большой Камень</t>
  </si>
  <si>
    <t xml:space="preserve">Реконструкция автомобильной дороги общего назначения  "Первомайская-Новомировская" </t>
  </si>
  <si>
    <t>Строительство автомобильной дороги от строящейся модульно-блочной котельной до Южного мола</t>
  </si>
  <si>
    <t>Строительство автомобильной дороги от ДВЗ "Звезда" до Северного мола</t>
  </si>
  <si>
    <t>1,4 км</t>
  </si>
  <si>
    <t>2020-2022</t>
  </si>
  <si>
    <t xml:space="preserve">Реконструкция автомобильной дороги (от Объездной вдоль микрорайона "Садовый" до строящейся модульно-блочной котельной) </t>
  </si>
  <si>
    <t>1,5 км</t>
  </si>
  <si>
    <t xml:space="preserve">Реконструкция автомобильной дороги  "Садовая" </t>
  </si>
  <si>
    <t>0,5 км</t>
  </si>
  <si>
    <t>Строительство автомобильной дороги от Объездной до Приморского Комсомола (через Шестой микрорайон)</t>
  </si>
  <si>
    <t xml:space="preserve">Реконструкция автомобильной дороги  (от микрорайона "Садовый" до пассажирского пирса) </t>
  </si>
  <si>
    <t>0,68 км</t>
  </si>
  <si>
    <t xml:space="preserve">Реконструкция пассажирского пирса в бухте Андреево </t>
  </si>
  <si>
    <t>федеральный бюджет,     консолидированный бюджет Приморского края</t>
  </si>
  <si>
    <t>консолидированный бюджет Приморского края</t>
  </si>
  <si>
    <t xml:space="preserve">Строительство школы на 550 мест в микрорайоне "Парковый"
</t>
  </si>
  <si>
    <t>мощность -               550 мест</t>
  </si>
  <si>
    <t>2021-2023</t>
  </si>
  <si>
    <t>Строительство физкультурно-оздоровительного комплекса с бассейном</t>
  </si>
  <si>
    <t xml:space="preserve">2020-2022 </t>
  </si>
  <si>
    <t>Строительство сетей ливневой канализации</t>
  </si>
  <si>
    <t>федеральный бюджет, консолидированный бюджет Приморского края</t>
  </si>
  <si>
    <t xml:space="preserve">Строительство гостиницы </t>
  </si>
  <si>
    <t xml:space="preserve">Строительство столовой </t>
  </si>
  <si>
    <t>Обработка и утилизация отходов</t>
  </si>
  <si>
    <t>Деятельность по складированию и хранению</t>
  </si>
  <si>
    <t>Создание зернового терминала</t>
  </si>
  <si>
    <t>2019-2022</t>
  </si>
  <si>
    <t>Логистический комплекс в виде сухого дока и оборудование цехов лакирования и литографии</t>
  </si>
  <si>
    <t>Создание предприятия рыбоперерабатывающей промышленности</t>
  </si>
  <si>
    <t>ООО "Красный вымпел"</t>
  </si>
  <si>
    <t>АО "РК "Новый мир"</t>
  </si>
  <si>
    <t>ООО «Примтехсервис"</t>
  </si>
  <si>
    <t>Производство готовых металлических изделий</t>
  </si>
  <si>
    <t>Внедрение информационных технологий и систем в работу ООО "ССК Звезда"</t>
  </si>
  <si>
    <t>2017 - 2026</t>
  </si>
  <si>
    <t>ООО "Звезда Морские Технологии"</t>
  </si>
  <si>
    <t>Обеспечение производства информационными технологиями</t>
  </si>
  <si>
    <t>Обеспечение населения морскими пассажирскими перевозками</t>
  </si>
  <si>
    <t xml:space="preserve">Администрация городского округа Большой Камень </t>
  </si>
  <si>
    <t xml:space="preserve">АО "Корпорация развития Дальнего Востока"     </t>
  </si>
  <si>
    <t>Создание инфраструктуры ТОР "Большой Камень"</t>
  </si>
  <si>
    <t>ВСЕГО</t>
  </si>
  <si>
    <t>Водоснабжение и водоотведение</t>
  </si>
  <si>
    <t>Объекты общественного питания</t>
  </si>
  <si>
    <t>Объекты многоквартирной жилой застройки</t>
  </si>
  <si>
    <t>Рекультивация нарушенных земель на земельном участке на территории свалки городского округа Большой Камень, в том числе разработка ПСД</t>
  </si>
  <si>
    <t>Администрация Приморского края, Администрация городского округа Большой Камень</t>
  </si>
  <si>
    <t>2018-2021</t>
  </si>
  <si>
    <t>Строительство объектов по развитию инфраструктуры для резидентов территории опережающего социально-экономического развития "Большой Камень"</t>
  </si>
  <si>
    <t>2020-2025</t>
  </si>
  <si>
    <t>Публично-правовая компания "Российский экологичесчкий оператор"</t>
  </si>
  <si>
    <t>Обеспечение функционирования объектов ТОР инфраструктурой</t>
  </si>
  <si>
    <t>Реконструкция стадиона "Южный" в микрорайоне Южная Лифляндия г.Большой Камень</t>
  </si>
  <si>
    <t>Реконструкция здания муниципального автономного учреждения "Спортивный комплекс" в г.Большой Камень</t>
  </si>
  <si>
    <t>ООО "Бетомакс"</t>
  </si>
  <si>
    <t>ООО "РМ-Стил.ДВ"</t>
  </si>
  <si>
    <t>Строительство завода по производству бетона и железобетонных конструкций</t>
  </si>
  <si>
    <t>Производство бетона и железобетонных конструкций</t>
  </si>
  <si>
    <t>Строительство завода по производству горячекатанного профильного стального проката для судостроительной отрасли, для машинной отрасли и общегражданского строительства</t>
  </si>
  <si>
    <t>Производство стального проката для судостроительной и машинной отрасли</t>
  </si>
  <si>
    <t xml:space="preserve">Создание современного гостиничного комплекса </t>
  </si>
  <si>
    <t>2024-2027</t>
  </si>
  <si>
    <t>Газоснабжение и газификация городского округа Большой Камень</t>
  </si>
  <si>
    <t>Объем потребления природного газа для нужд населения и объектов - 30 тыс.куб.м/год. Количество потребителей ГО Большой Камень, газифицированных природным газом -25. Протяженность построенных сетей заоснабжения - 7 км. Наличие утвержденной схемы газификации и газоснабжения.</t>
  </si>
  <si>
    <t>Создание верфи крупнотонажного судостроения</t>
  </si>
  <si>
    <t>С</t>
  </si>
  <si>
    <t>2018-2022</t>
  </si>
  <si>
    <t>Обеспечение жилыми помещениями сотрудников ООО "ССК "Звезда"</t>
  </si>
  <si>
    <t>2017 - 2023</t>
  </si>
  <si>
    <t>Строительство жилья для сотрудников ССК "Звезда"</t>
  </si>
  <si>
    <t xml:space="preserve">Создание арендного фонда жилья </t>
  </si>
  <si>
    <t xml:space="preserve">Строительство группы жилых домов № 1, 2, 3, 4 в микрорайоне "Солнечный" г. Большой Камень </t>
  </si>
  <si>
    <t>2016-2021</t>
  </si>
  <si>
    <t xml:space="preserve">АО "Корпорация развития жилищного строительства" </t>
  </si>
  <si>
    <t xml:space="preserve">Строительство комплекса многоквартирных жилых домов </t>
  </si>
  <si>
    <t>Обеспечение жилыми помещениями жителей городского округа</t>
  </si>
  <si>
    <t>2017-2021</t>
  </si>
  <si>
    <t>Приморский край,              г. Большой Камень</t>
  </si>
  <si>
    <t>0,31 км</t>
  </si>
  <si>
    <t>0,4 км</t>
  </si>
  <si>
    <t>Строительство автомобильной дороги к микрорайону "Нагорный" № 1</t>
  </si>
  <si>
    <t>Строительство автомобильной дороги к микрорайону "Нагорный" № 2</t>
  </si>
  <si>
    <t>Реконструкция автомобильной дороги ул.Маслакова</t>
  </si>
  <si>
    <t>Капитальный ремонт здания муниципального автономного учреждения "Дворец культуры "Звезда"</t>
  </si>
  <si>
    <t>мощность -               900 посадочных  мест</t>
  </si>
  <si>
    <t>Строительство завода по производству готовых металлических изделий, стеклопластиковой арматуры, солнечных обогревателей, восстановлению деталей с помощью аппарата газодинамического напыления, ремонту и монтажу машин и оборудования</t>
  </si>
  <si>
    <t>Капитальное строительство общежития и нестационарного павильона по продаже питьевой воды из собственных скважин в г. Большой Камень</t>
  </si>
  <si>
    <t xml:space="preserve">Строительство общежития и нестационарного павильона по продаже питьевой воды </t>
  </si>
  <si>
    <t>2018-2020</t>
  </si>
  <si>
    <t>Обустройство логистического узла</t>
  </si>
  <si>
    <t xml:space="preserve">Создание высокотехнологичного производственного предприятяи по переработке минтая и иных видов рыб большой мощности </t>
  </si>
  <si>
    <t>ООО "Сервис-Восток"</t>
  </si>
  <si>
    <t xml:space="preserve">Организация общественного питания сотрудников ООО «ССК «ЗВЕЗДА» и ДВЗ «ЗВЕЗДА» по модели фабрики-кухни Большой Камень </t>
  </si>
  <si>
    <t>ООО "Судостроительный комплекс "Звезда"</t>
  </si>
  <si>
    <t>привлеченные средства, собственные средства</t>
  </si>
  <si>
    <t>2015-2020</t>
  </si>
  <si>
    <t>Большекаменский ООО РПК</t>
  </si>
  <si>
    <t>ООО "ЗПМС-Сервис"</t>
  </si>
  <si>
    <t>Организация предприятия сервисного обслуживания</t>
  </si>
  <si>
    <t>Ремонт машин и обрудования, ремонт электрического оборудования, монтаж промышленных шин и оборудования</t>
  </si>
  <si>
    <t>2020-2023</t>
  </si>
  <si>
    <t>ООО "Аквакультура Л"</t>
  </si>
  <si>
    <t>ООО "Специализированный застройщик "ВИЗИТ ДВ"</t>
  </si>
  <si>
    <t>ООО "Специализированный застройщик "СИБИНЖИНИРНГ"</t>
  </si>
  <si>
    <t>2023-2025</t>
  </si>
  <si>
    <t>Строительство кораблей, судов и плавучих конструкций. Ремонт электричесвого оборудования</t>
  </si>
  <si>
    <t>2021-2024</t>
  </si>
  <si>
    <t>ООО "Восточная Строительная Компания"</t>
  </si>
  <si>
    <t>Производство технологического электрооборудования</t>
  </si>
  <si>
    <t>2017-2023</t>
  </si>
  <si>
    <t>Комплексная программа реконструкции АО "ДВЗ "Звезда"</t>
  </si>
  <si>
    <t>АО ДВЗ "Звезда"</t>
  </si>
  <si>
    <t>Реконструкция АО "ДВЗ "Звезда"</t>
  </si>
  <si>
    <t>Капитальное строительство здания склада</t>
  </si>
  <si>
    <t xml:space="preserve">Строительство здания склада и складских площадок </t>
  </si>
  <si>
    <t>ООО "Тихоокеанское предприятие "Электрорадиоавтоматика"</t>
  </si>
  <si>
    <t>ООО "Приморский металлургический завод"</t>
  </si>
  <si>
    <t>Производство листового горчекатанного стального проката, производство сварных труб</t>
  </si>
  <si>
    <t>Собственные средства,           привлеченные средства</t>
  </si>
  <si>
    <t>Переработка и консервирование рыбы, ракообразных и молюсков</t>
  </si>
  <si>
    <t>Рыболовство, рыбоводство морское. Переработка и консервирование рыбы, ракообразных и молюсков</t>
  </si>
  <si>
    <t>Строительство базы по выращиванию гребешка и трепанга</t>
  </si>
  <si>
    <t>Организация производственного комплекса по выполнению электромонтажных и электротехнических работ</t>
  </si>
  <si>
    <t>Строительство металлургического завода в бухте Суходол Приморского края</t>
  </si>
  <si>
    <t>Создание рыбоперерабатывающего комбината "Большекаменский"</t>
  </si>
  <si>
    <t>Строительство предприятия по производству технологического оборудования</t>
  </si>
  <si>
    <t>ООО "ЕАЗ СИТИ"</t>
  </si>
  <si>
    <t>ООО "Управляющая компания промышленного парка "Большой Камень</t>
  </si>
  <si>
    <t>Инвестиционный проект "ЖК Андреевский"</t>
  </si>
  <si>
    <t>Покупка и продажа собственного недвижимого имущества, аренда и управление собственным или арендованным недвижимым имуществом.</t>
  </si>
  <si>
    <t>Создание промышленного парка</t>
  </si>
  <si>
    <t>Сбор и обработка сточных вод, сбор неопасных отходов, деятельность административно-хозяйственная комплексная по обеспечению работы организации, аренда и управление собственным или арендованным недвижимым имуществом</t>
  </si>
  <si>
    <t>Деятельность гостиниц и прочих мест для временного проживания</t>
  </si>
  <si>
    <t>2023-2026</t>
  </si>
  <si>
    <t xml:space="preserve">2021-2024 </t>
  </si>
  <si>
    <t>2021-2025</t>
  </si>
  <si>
    <t xml:space="preserve">Обеспечение водоснабжением и вводоотведением земельных участков, предоставленных для многодетных семей </t>
  </si>
  <si>
    <t>Реконструкция водоводов                                                      (с учетом замены запорной арматуры)</t>
  </si>
  <si>
    <t>2021-2026</t>
  </si>
  <si>
    <t xml:space="preserve">Обеспечение качественным водоснабжением </t>
  </si>
  <si>
    <t>"Строительство комплекса по сортировке, переработке, утилизации и размещению твердых коммунальных отходов в городском округе Большой Камень, Приморского края"                                                                                    в том числе разработка проектно-сметной документации</t>
  </si>
  <si>
    <t>22</t>
  </si>
  <si>
    <t xml:space="preserve">2020-2025 </t>
  </si>
  <si>
    <t>2022-2024</t>
  </si>
  <si>
    <t>2020-2024</t>
  </si>
  <si>
    <t>512,69 м</t>
  </si>
  <si>
    <t>Планируемые объекты инфраструктуры городского округа Большой Камень  на период 2020 - 2026 годы</t>
  </si>
  <si>
    <t>2022-2025</t>
  </si>
  <si>
    <t>Ожидаемый непосредственный результат                                                         (краткое описание объекта)/фактическое состояние</t>
  </si>
  <si>
    <t>Объекты  инвестиций  г. Большой Камень на 2020 - 2026 гг.</t>
  </si>
  <si>
    <t>(длина - 8м, ширина -3,84 м)</t>
  </si>
  <si>
    <t>протяженность сетей 16,681 км</t>
  </si>
  <si>
    <t>4,134 км</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</si>
</sst>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_-* #,##0.00\ _р_._-;\-* #,##0.00\ _р_._-;_-* &quot;-&quot;??\ _р_._-;_-@_-"/>
    <numFmt numFmtId="166" formatCode="0.0"/>
    <numFmt numFmtId="167" formatCode="#,##0.00\ ;\-#,##0.00"/>
    <numFmt numFmtId="168" formatCode="_-* #,##0.0\ _р_._-;\-* #,##0.0\ _р_._-;_-* &quot;-&quot;??\ _р_._-;_-@_-"/>
    <numFmt numFmtId="169" formatCode="#,##0\ \ \ ;\-#,##0"/>
    <numFmt numFmtId="170" formatCode="#,##0.0"/>
  </numFmts>
  <fonts count="56" x14ac:knownFonts="1">
    <font>
      <sz val="11"/>
      <color theme="1"/>
      <name val="Calibri"/>
      <family val="2"/>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i/>
      <sz val="12"/>
      <color theme="1"/>
      <name val="Times New Roman"/>
      <family val="1"/>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Calibri"/>
      <family val="2"/>
      <scheme val="minor"/>
    </font>
    <font>
      <b/>
      <i/>
      <sz val="14"/>
      <color rgb="FF000000"/>
      <name val="Times New Roman"/>
      <family val="1"/>
      <charset val="204"/>
    </font>
    <font>
      <sz val="11"/>
      <color rgb="FF000000"/>
      <name val="Calibri"/>
      <family val="2"/>
      <charset val="204"/>
    </font>
    <font>
      <sz val="12"/>
      <color rgb="FF000000"/>
      <name val="Calibri"/>
      <family val="2"/>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indexed="8"/>
      <name val="Calibri"/>
      <family val="2"/>
    </font>
    <font>
      <sz val="14"/>
      <color indexed="8"/>
      <name val="Times New Roman"/>
      <family val="1"/>
      <charset val="204"/>
    </font>
    <font>
      <sz val="12"/>
      <color indexed="8"/>
      <name val="Calibri"/>
      <family val="2"/>
      <charset val="204"/>
    </font>
    <font>
      <sz val="11"/>
      <color indexed="8"/>
      <name val="Calibri"/>
      <family val="2"/>
      <charset val="204"/>
    </font>
    <font>
      <b/>
      <sz val="11"/>
      <color indexed="8"/>
      <name val="Times New Roman"/>
      <family val="1"/>
      <charset val="204"/>
    </font>
    <font>
      <b/>
      <sz val="12"/>
      <color indexed="8"/>
      <name val="Times New Roman"/>
      <family val="1"/>
      <charset val="204"/>
    </font>
    <font>
      <i/>
      <sz val="12"/>
      <color indexed="8"/>
      <name val="Times New Roman"/>
      <family val="1"/>
      <charset val="204"/>
    </font>
    <font>
      <sz val="12"/>
      <color rgb="FFFF0000"/>
      <name val="Times New Roman"/>
      <family val="1"/>
      <charset val="204"/>
    </font>
    <font>
      <sz val="12"/>
      <name val="Times New Roman"/>
      <family val="1"/>
      <charset val="204"/>
    </font>
    <font>
      <sz val="12"/>
      <color rgb="FF000066"/>
      <name val="Times New Roman"/>
      <family val="1"/>
      <charset val="204"/>
    </font>
    <font>
      <u/>
      <sz val="12"/>
      <name val="Times New Roman"/>
      <family val="1"/>
      <charset val="204"/>
    </font>
    <font>
      <b/>
      <sz val="14"/>
      <color theme="1"/>
      <name val="Times New Roman"/>
      <family val="1"/>
      <charset val="204"/>
    </font>
    <font>
      <sz val="12"/>
      <color rgb="FFC00000"/>
      <name val="Times New Roman"/>
      <family val="1"/>
      <charset val="204"/>
    </font>
    <font>
      <b/>
      <i/>
      <sz val="12"/>
      <color rgb="FF000000"/>
      <name val="Times New Roman"/>
      <family val="1"/>
      <charset val="204"/>
    </font>
    <font>
      <sz val="14"/>
      <color rgb="FF000000"/>
      <name val="Times New Roman"/>
      <family val="1"/>
      <charset val="204"/>
    </font>
    <font>
      <b/>
      <sz val="14"/>
      <color rgb="FF000000"/>
      <name val="Times New Roman"/>
      <family val="1"/>
      <charset val="204"/>
    </font>
    <font>
      <sz val="10"/>
      <color indexed="8"/>
      <name val="Times New Roman"/>
      <family val="1"/>
      <charset val="204"/>
    </font>
    <font>
      <sz val="14"/>
      <color rgb="FFFF0000"/>
      <name val="Times New Roman"/>
      <family val="1"/>
      <charset val="204"/>
    </font>
    <font>
      <sz val="14"/>
      <color theme="1"/>
      <name val="Times New Roman"/>
      <family val="1"/>
      <charset val="204"/>
    </font>
    <font>
      <sz val="14"/>
      <color indexed="8"/>
      <name val="Calibri"/>
      <family val="2"/>
      <charset val="204"/>
    </font>
    <font>
      <sz val="14"/>
      <name val="Times New Roman"/>
      <family val="1"/>
      <charset val="204"/>
    </font>
    <font>
      <b/>
      <sz val="14"/>
      <color indexed="8"/>
      <name val="Times New Roman"/>
      <family val="1"/>
      <charset val="204"/>
    </font>
    <font>
      <sz val="14"/>
      <color rgb="FF000000"/>
      <name val="Calibri"/>
      <family val="2"/>
      <charset val="204"/>
    </font>
    <font>
      <sz val="12"/>
      <name val="Calibri"/>
      <family val="2"/>
      <scheme val="minor"/>
    </font>
    <font>
      <sz val="11"/>
      <name val="Calibri"/>
      <family val="2"/>
      <scheme val="minor"/>
    </font>
    <font>
      <b/>
      <sz val="12"/>
      <name val="Times New Roman"/>
      <family val="1"/>
      <charset val="204"/>
    </font>
    <font>
      <b/>
      <sz val="14"/>
      <name val="Times New Roman"/>
      <family val="1"/>
      <charset val="204"/>
    </font>
    <font>
      <b/>
      <i/>
      <sz val="14"/>
      <name val="Times New Roman"/>
      <family val="1"/>
      <charset val="204"/>
    </font>
    <font>
      <sz val="14"/>
      <color theme="4" tint="-0.249977111117893"/>
      <name val="Times New Roman"/>
      <family val="1"/>
      <charset val="204"/>
    </font>
    <font>
      <sz val="12"/>
      <color theme="4" tint="-0.249977111117893"/>
      <name val="Times New Roman"/>
      <family val="1"/>
      <charset val="204"/>
    </font>
    <font>
      <sz val="14"/>
      <name val="Calibri"/>
      <family val="2"/>
      <charset val="204"/>
    </font>
    <font>
      <i/>
      <sz val="14"/>
      <name val="Times New Roman"/>
      <family val="1"/>
      <charset val="204"/>
    </font>
    <font>
      <b/>
      <sz val="11"/>
      <name val="Calibri"/>
      <family val="2"/>
      <scheme val="minor"/>
    </font>
    <font>
      <sz val="14"/>
      <color theme="1"/>
      <name val="Calibri"/>
      <family val="2"/>
      <charset val="204"/>
    </font>
    <font>
      <b/>
      <sz val="14"/>
      <name val="Calibri"/>
      <family val="2"/>
      <charset val="204"/>
    </font>
    <font>
      <b/>
      <sz val="14"/>
      <color indexed="8"/>
      <name val="Calibri"/>
      <family val="2"/>
      <charset val="204"/>
    </font>
    <font>
      <b/>
      <i/>
      <sz val="12"/>
      <name val="Times New Roman"/>
      <family val="1"/>
      <charset val="204"/>
    </font>
    <font>
      <sz val="10"/>
      <name val="Times New Roman"/>
      <family val="1"/>
      <charset val="204"/>
    </font>
    <font>
      <sz val="11"/>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622">
    <xf numFmtId="0" fontId="0" fillId="0" borderId="0" xfId="0"/>
    <xf numFmtId="0" fontId="2" fillId="0" borderId="0" xfId="0" applyFont="1" applyBorder="1" applyAlignment="1">
      <alignment horizontal="left" vertical="top" wrapText="1"/>
    </xf>
    <xf numFmtId="0" fontId="3" fillId="0" borderId="2" xfId="0" applyFont="1" applyBorder="1" applyAlignment="1">
      <alignment vertical="center" wrapText="1"/>
    </xf>
    <xf numFmtId="0" fontId="3" fillId="0" borderId="0" xfId="0" applyFont="1" applyBorder="1" applyAlignment="1">
      <alignment horizontal="left" vertical="top" wrapText="1"/>
    </xf>
    <xf numFmtId="0" fontId="5" fillId="0" borderId="0" xfId="0" applyFont="1"/>
    <xf numFmtId="4" fontId="3" fillId="0" borderId="2" xfId="0" applyNumberFormat="1" applyFont="1" applyBorder="1" applyAlignment="1">
      <alignment vertical="center" wrapText="1"/>
    </xf>
    <xf numFmtId="0" fontId="0" fillId="0" borderId="0" xfId="0" applyBorder="1" applyAlignment="1">
      <alignment horizontal="left" vertical="top" wrapText="1"/>
    </xf>
    <xf numFmtId="0" fontId="5" fillId="0" borderId="9" xfId="0" applyFont="1" applyBorder="1"/>
    <xf numFmtId="0" fontId="5" fillId="0" borderId="3" xfId="0" applyFont="1" applyBorder="1"/>
    <xf numFmtId="0" fontId="4" fillId="0" borderId="9" xfId="0" applyFont="1" applyBorder="1"/>
    <xf numFmtId="0" fontId="5" fillId="0" borderId="4" xfId="0" applyFont="1" applyBorder="1"/>
    <xf numFmtId="0" fontId="5" fillId="0" borderId="4" xfId="0" applyFont="1" applyBorder="1" applyAlignment="1">
      <alignment wrapText="1"/>
    </xf>
    <xf numFmtId="0" fontId="4" fillId="0" borderId="4" xfId="0" applyFont="1" applyBorder="1" applyAlignment="1">
      <alignment wrapText="1"/>
    </xf>
    <xf numFmtId="4" fontId="4" fillId="0" borderId="4" xfId="0" applyNumberFormat="1" applyFont="1" applyBorder="1"/>
    <xf numFmtId="3" fontId="5" fillId="0" borderId="4" xfId="0" applyNumberFormat="1" applyFont="1" applyBorder="1" applyAlignment="1">
      <alignment horizontal="right" wrapText="1"/>
    </xf>
    <xf numFmtId="4" fontId="5" fillId="0" borderId="4" xfId="0" applyNumberFormat="1" applyFont="1" applyBorder="1"/>
    <xf numFmtId="0" fontId="5" fillId="0" borderId="5" xfId="0" applyFont="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4" xfId="0" applyNumberFormat="1" applyFont="1" applyBorder="1" applyAlignment="1">
      <alignment vertical="center" wrapText="1"/>
    </xf>
    <xf numFmtId="0" fontId="4" fillId="0" borderId="9" xfId="0" applyFont="1" applyBorder="1" applyAlignment="1">
      <alignment horizontal="right"/>
    </xf>
    <xf numFmtId="4" fontId="2" fillId="0" borderId="0" xfId="0" applyNumberFormat="1" applyFont="1" applyBorder="1" applyAlignment="1">
      <alignment horizontal="right" vertical="top" wrapText="1"/>
    </xf>
    <xf numFmtId="0" fontId="2" fillId="0" borderId="0" xfId="0" applyFont="1" applyFill="1" applyBorder="1" applyAlignment="1">
      <alignment horizontal="left" vertical="top" wrapText="1"/>
    </xf>
    <xf numFmtId="0" fontId="12" fillId="0" borderId="0" xfId="0" applyFont="1" applyAlignment="1">
      <alignment horizontal="left"/>
    </xf>
    <xf numFmtId="0" fontId="13" fillId="0" borderId="10" xfId="0" applyFont="1" applyBorder="1" applyAlignment="1">
      <alignment horizontal="left"/>
    </xf>
    <xf numFmtId="0" fontId="13" fillId="0" borderId="0" xfId="0" applyFont="1" applyAlignment="1">
      <alignment horizontal="left"/>
    </xf>
    <xf numFmtId="0" fontId="10" fillId="0" borderId="0" xfId="0" applyFont="1" applyAlignment="1">
      <alignment wrapText="1"/>
    </xf>
    <xf numFmtId="0" fontId="13" fillId="0" borderId="0" xfId="0" applyFont="1" applyBorder="1" applyAlignment="1">
      <alignment horizontal="left"/>
    </xf>
    <xf numFmtId="0" fontId="8" fillId="0" borderId="0" xfId="0" applyFont="1" applyAlignment="1"/>
    <xf numFmtId="0" fontId="12" fillId="0" borderId="0" xfId="0" applyFont="1" applyBorder="1" applyAlignment="1">
      <alignment horizontal="lef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0" fontId="12" fillId="0" borderId="10" xfId="0" applyFont="1" applyFill="1" applyBorder="1" applyAlignment="1">
      <alignment horizontal="left"/>
    </xf>
    <xf numFmtId="0" fontId="12" fillId="0" borderId="0" xfId="0" applyFont="1" applyFill="1" applyAlignment="1">
      <alignment horizontal="left"/>
    </xf>
    <xf numFmtId="0" fontId="8" fillId="0" borderId="0" xfId="0" applyFont="1" applyFill="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2" fillId="0" borderId="0" xfId="0" applyFont="1" applyFill="1" applyAlignment="1">
      <alignment horizontal="left" wrapText="1"/>
    </xf>
    <xf numFmtId="0" fontId="16" fillId="0" borderId="9" xfId="0" applyFont="1" applyFill="1" applyBorder="1" applyAlignment="1">
      <alignment wrapText="1"/>
    </xf>
    <xf numFmtId="0" fontId="16" fillId="0" borderId="9" xfId="0" applyFont="1" applyFill="1" applyBorder="1" applyAlignment="1"/>
    <xf numFmtId="0" fontId="16" fillId="0" borderId="9" xfId="0" applyFont="1" applyFill="1" applyBorder="1" applyAlignment="1">
      <alignment horizontal="center"/>
    </xf>
    <xf numFmtId="0" fontId="15" fillId="0" borderId="9" xfId="0" applyFont="1" applyFill="1" applyBorder="1" applyAlignment="1">
      <alignment wrapText="1"/>
    </xf>
    <xf numFmtId="0" fontId="16" fillId="0" borderId="9" xfId="0" applyFont="1" applyFill="1" applyBorder="1" applyAlignment="1">
      <alignment horizontal="center" wrapText="1"/>
    </xf>
    <xf numFmtId="0" fontId="19" fillId="0" borderId="0" xfId="0" applyFont="1" applyFill="1" applyBorder="1" applyAlignment="1"/>
    <xf numFmtId="0" fontId="19" fillId="0" borderId="0" xfId="0" applyFont="1" applyFill="1" applyAlignment="1"/>
    <xf numFmtId="0" fontId="16" fillId="0" borderId="0" xfId="0" applyFont="1" applyFill="1" applyAlignment="1"/>
    <xf numFmtId="0" fontId="20" fillId="0" borderId="0" xfId="0" applyFont="1" applyFill="1" applyBorder="1" applyAlignment="1"/>
    <xf numFmtId="0" fontId="20" fillId="0" borderId="0" xfId="0" applyFont="1" applyFill="1" applyAlignment="1"/>
    <xf numFmtId="0" fontId="15" fillId="0" borderId="9"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wrapText="1"/>
    </xf>
    <xf numFmtId="2" fontId="8" fillId="0" borderId="9" xfId="0" applyNumberFormat="1" applyFont="1" applyFill="1" applyBorder="1" applyAlignment="1">
      <alignment horizontal="center" wrapText="1"/>
    </xf>
    <xf numFmtId="0" fontId="16" fillId="0" borderId="0" xfId="0" applyFont="1" applyFill="1" applyBorder="1" applyAlignme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top" wrapText="1"/>
    </xf>
    <xf numFmtId="0" fontId="3" fillId="0" borderId="4" xfId="0" applyFont="1" applyBorder="1" applyAlignment="1">
      <alignment horizontal="center" vertical="center" wrapText="1"/>
    </xf>
    <xf numFmtId="0" fontId="3" fillId="3" borderId="9" xfId="0" applyFont="1" applyFill="1" applyBorder="1" applyAlignment="1">
      <alignment horizontal="left" vertical="top" wrapText="1"/>
    </xf>
    <xf numFmtId="0" fontId="3"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vertical="center" wrapText="1"/>
    </xf>
    <xf numFmtId="4" fontId="4" fillId="3" borderId="9" xfId="0" applyNumberFormat="1" applyFont="1" applyFill="1" applyBorder="1" applyAlignment="1">
      <alignment horizontal="right" vertical="center" wrapText="1"/>
    </xf>
    <xf numFmtId="0" fontId="4" fillId="3" borderId="9" xfId="0" applyFont="1" applyFill="1" applyBorder="1" applyAlignment="1">
      <alignment horizontal="justify" vertical="center"/>
    </xf>
    <xf numFmtId="0" fontId="4" fillId="3" borderId="9" xfId="0" quotePrefix="1" applyFont="1" applyFill="1" applyBorder="1" applyAlignment="1">
      <alignment horizontal="center" vertical="center" wrapText="1"/>
    </xf>
    <xf numFmtId="0" fontId="4" fillId="3" borderId="9" xfId="0" applyFont="1" applyFill="1" applyBorder="1" applyAlignment="1">
      <alignment horizontal="center" vertical="center"/>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justify" vertical="center"/>
    </xf>
    <xf numFmtId="0" fontId="4" fillId="3" borderId="4" xfId="0" quotePrefix="1" applyFont="1" applyFill="1" applyBorder="1" applyAlignment="1">
      <alignment horizontal="center" vertical="center" wrapText="1"/>
    </xf>
    <xf numFmtId="0" fontId="4" fillId="3" borderId="4" xfId="0" applyFont="1" applyFill="1" applyBorder="1" applyAlignment="1">
      <alignment horizontal="center" vertical="center"/>
    </xf>
    <xf numFmtId="0" fontId="3" fillId="0" borderId="3" xfId="0" applyFont="1" applyBorder="1" applyAlignment="1">
      <alignment horizontal="center" vertical="center" wrapText="1"/>
    </xf>
    <xf numFmtId="0" fontId="4" fillId="3" borderId="9" xfId="0" applyFont="1" applyFill="1" applyBorder="1" applyAlignment="1">
      <alignment horizontal="center"/>
    </xf>
    <xf numFmtId="0" fontId="4" fillId="3" borderId="3" xfId="0" applyFont="1" applyFill="1" applyBorder="1" applyAlignment="1">
      <alignment horizont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16" fillId="0" borderId="9" xfId="0" applyFont="1" applyFill="1" applyBorder="1" applyAlignment="1">
      <alignment vertical="top" wrapText="1"/>
    </xf>
    <xf numFmtId="0" fontId="16" fillId="0" borderId="9" xfId="0" applyFont="1" applyFill="1" applyBorder="1" applyAlignment="1">
      <alignment horizontal="center" vertical="top" wrapText="1"/>
    </xf>
    <xf numFmtId="4" fontId="25" fillId="3" borderId="9" xfId="0" applyNumberFormat="1" applyFont="1" applyFill="1" applyBorder="1" applyAlignment="1">
      <alignment horizontal="right" vertical="top" wrapText="1"/>
    </xf>
    <xf numFmtId="0" fontId="16" fillId="3" borderId="9" xfId="0" applyFont="1" applyFill="1" applyBorder="1" applyAlignment="1">
      <alignment vertical="top" wrapText="1"/>
    </xf>
    <xf numFmtId="0" fontId="8" fillId="3" borderId="9" xfId="0" applyFont="1" applyFill="1" applyBorder="1" applyAlignment="1">
      <alignment vertical="top" wrapText="1"/>
    </xf>
    <xf numFmtId="0" fontId="16" fillId="3" borderId="9" xfId="0" applyFont="1" applyFill="1" applyBorder="1" applyAlignment="1">
      <alignment horizontal="center" vertical="top" wrapText="1"/>
    </xf>
    <xf numFmtId="0" fontId="8" fillId="3" borderId="9" xfId="0" applyFont="1" applyFill="1" applyBorder="1" applyAlignment="1">
      <alignment horizontal="center" vertical="top" wrapText="1"/>
    </xf>
    <xf numFmtId="0" fontId="16" fillId="3" borderId="9" xfId="0" applyFont="1" applyFill="1" applyBorder="1" applyAlignment="1">
      <alignment horizontal="right" vertical="top" wrapText="1"/>
    </xf>
    <xf numFmtId="2" fontId="16" fillId="3" borderId="9" xfId="0" applyNumberFormat="1" applyFont="1" applyFill="1" applyBorder="1" applyAlignment="1">
      <alignment horizontal="right" vertical="top" wrapText="1"/>
    </xf>
    <xf numFmtId="0" fontId="25" fillId="3"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25" fillId="3" borderId="9" xfId="0" applyFont="1" applyFill="1" applyBorder="1" applyAlignment="1">
      <alignment vertical="top" wrapText="1"/>
    </xf>
    <xf numFmtId="0" fontId="24" fillId="3" borderId="9" xfId="0" applyFont="1" applyFill="1" applyBorder="1" applyAlignment="1">
      <alignment horizontal="right" vertical="top" wrapText="1"/>
    </xf>
    <xf numFmtId="0" fontId="24" fillId="3" borderId="9" xfId="0" applyFont="1" applyFill="1" applyBorder="1" applyAlignment="1">
      <alignment horizontal="center" vertical="top" wrapText="1"/>
    </xf>
    <xf numFmtId="0" fontId="25" fillId="3" borderId="9" xfId="0" applyFont="1" applyFill="1" applyBorder="1" applyAlignment="1">
      <alignment horizontal="right" vertical="top" wrapText="1"/>
    </xf>
    <xf numFmtId="0" fontId="16" fillId="3" borderId="9" xfId="0" applyFont="1" applyFill="1" applyBorder="1" applyAlignment="1">
      <alignment horizontal="center" vertical="top"/>
    </xf>
    <xf numFmtId="0" fontId="24" fillId="3" borderId="9" xfId="0" applyFont="1" applyFill="1" applyBorder="1" applyAlignment="1">
      <alignment vertical="top" wrapText="1"/>
    </xf>
    <xf numFmtId="2" fontId="18" fillId="3" borderId="9" xfId="0" applyNumberFormat="1" applyFont="1" applyFill="1" applyBorder="1" applyAlignment="1">
      <alignment horizontal="center" vertical="top" wrapText="1"/>
    </xf>
    <xf numFmtId="0" fontId="23" fillId="3" borderId="9" xfId="0" quotePrefix="1" applyFont="1" applyFill="1" applyBorder="1" applyAlignment="1">
      <alignment horizontal="center" vertical="top"/>
    </xf>
    <xf numFmtId="0" fontId="24" fillId="3" borderId="0" xfId="0" applyFont="1" applyFill="1" applyAlignment="1">
      <alignment vertical="top" wrapText="1"/>
    </xf>
    <xf numFmtId="4" fontId="25" fillId="3" borderId="9" xfId="1" applyNumberFormat="1" applyFont="1" applyFill="1" applyBorder="1" applyAlignment="1">
      <alignment horizontal="right" vertical="top"/>
    </xf>
    <xf numFmtId="0" fontId="23" fillId="3" borderId="9" xfId="0" quotePrefix="1" applyFont="1" applyFill="1" applyBorder="1" applyAlignment="1">
      <alignment vertical="top"/>
    </xf>
    <xf numFmtId="4" fontId="24" fillId="3" borderId="9" xfId="1" applyNumberFormat="1" applyFont="1" applyFill="1" applyBorder="1" applyAlignment="1">
      <alignment horizontal="right" vertical="top"/>
    </xf>
    <xf numFmtId="0" fontId="16" fillId="3" borderId="9" xfId="0" quotePrefix="1" applyFont="1" applyFill="1" applyBorder="1" applyAlignment="1">
      <alignment vertical="top" wrapText="1"/>
    </xf>
    <xf numFmtId="0" fontId="0" fillId="3" borderId="0" xfId="0" applyFill="1" applyBorder="1" applyAlignment="1">
      <alignment horizontal="left" vertical="top" wrapText="1"/>
    </xf>
    <xf numFmtId="0" fontId="2" fillId="3" borderId="0" xfId="0" applyFont="1" applyFill="1" applyBorder="1" applyAlignment="1">
      <alignment horizontal="left" vertical="top" wrapText="1"/>
    </xf>
    <xf numFmtId="0" fontId="16" fillId="0" borderId="9" xfId="0" applyFont="1" applyFill="1" applyBorder="1" applyAlignment="1">
      <alignment horizontal="center" vertical="top"/>
    </xf>
    <xf numFmtId="2" fontId="8" fillId="0" borderId="9" xfId="0" applyNumberFormat="1" applyFont="1" applyFill="1" applyBorder="1" applyAlignment="1">
      <alignment horizontal="center" vertical="top" wrapText="1"/>
    </xf>
    <xf numFmtId="0" fontId="8" fillId="0" borderId="9" xfId="0" applyFont="1" applyFill="1" applyBorder="1" applyAlignment="1">
      <alignment vertical="top" wrapText="1"/>
    </xf>
    <xf numFmtId="0" fontId="24" fillId="0" borderId="9" xfId="0" applyFont="1" applyFill="1" applyBorder="1" applyAlignment="1">
      <alignment horizontal="center" vertical="top" wrapText="1"/>
    </xf>
    <xf numFmtId="0" fontId="26" fillId="0" borderId="9" xfId="0" applyFont="1" applyFill="1" applyBorder="1" applyAlignment="1">
      <alignment horizontal="center" vertical="top"/>
    </xf>
    <xf numFmtId="0" fontId="25" fillId="0" borderId="9" xfId="0" applyFont="1" applyFill="1" applyBorder="1" applyAlignment="1">
      <alignment vertical="top" wrapText="1"/>
    </xf>
    <xf numFmtId="0" fontId="25" fillId="0" borderId="9" xfId="0" applyFont="1" applyFill="1" applyBorder="1" applyAlignment="1">
      <alignment horizontal="center" vertical="top" wrapText="1"/>
    </xf>
    <xf numFmtId="2" fontId="25" fillId="0" borderId="9" xfId="0" applyNumberFormat="1" applyFont="1" applyFill="1" applyBorder="1" applyAlignment="1">
      <alignment horizontal="center" vertical="top" wrapText="1"/>
    </xf>
    <xf numFmtId="0" fontId="25" fillId="3" borderId="9" xfId="0" applyFont="1" applyFill="1" applyBorder="1" applyAlignment="1">
      <alignment horizontal="left" vertical="top" wrapText="1"/>
    </xf>
    <xf numFmtId="0" fontId="5" fillId="0" borderId="2" xfId="0" applyFont="1" applyBorder="1" applyAlignment="1">
      <alignment horizontal="center" vertical="top"/>
    </xf>
    <xf numFmtId="0" fontId="19" fillId="0" borderId="0" xfId="0" applyFont="1" applyFill="1" applyBorder="1" applyAlignment="1">
      <alignment vertical="top"/>
    </xf>
    <xf numFmtId="0" fontId="19" fillId="0" borderId="0" xfId="0" applyFont="1" applyFill="1" applyAlignment="1">
      <alignment vertical="top"/>
    </xf>
    <xf numFmtId="0" fontId="8" fillId="3" borderId="9" xfId="0" applyFont="1" applyFill="1" applyBorder="1" applyAlignment="1">
      <alignment horizontal="right" vertical="top" wrapText="1"/>
    </xf>
    <xf numFmtId="0" fontId="16" fillId="0" borderId="0" xfId="0" applyFont="1" applyFill="1" applyAlignment="1">
      <alignment vertical="top"/>
    </xf>
    <xf numFmtId="0" fontId="25" fillId="3" borderId="9" xfId="0" applyFont="1" applyFill="1" applyBorder="1" applyAlignment="1">
      <alignment horizontal="center" vertical="top"/>
    </xf>
    <xf numFmtId="0" fontId="21" fillId="0" borderId="0" xfId="0" applyFont="1" applyFill="1" applyBorder="1" applyAlignment="1">
      <alignment vertical="top" wrapText="1"/>
    </xf>
    <xf numFmtId="0" fontId="5" fillId="3" borderId="2" xfId="0" applyFont="1" applyFill="1" applyBorder="1" applyAlignment="1">
      <alignment horizontal="center" vertical="top"/>
    </xf>
    <xf numFmtId="0" fontId="4" fillId="3" borderId="2" xfId="0" applyFont="1" applyFill="1" applyBorder="1" applyAlignment="1">
      <alignment horizontal="center" vertical="top" wrapText="1"/>
    </xf>
    <xf numFmtId="0" fontId="5" fillId="3" borderId="2" xfId="0" applyFont="1" applyFill="1" applyBorder="1" applyAlignment="1">
      <alignment vertical="top" wrapText="1"/>
    </xf>
    <xf numFmtId="2" fontId="5" fillId="3" borderId="2" xfId="0" applyNumberFormat="1" applyFont="1" applyFill="1" applyBorder="1" applyAlignment="1">
      <alignment vertical="top"/>
    </xf>
    <xf numFmtId="4" fontId="4" fillId="3" borderId="2" xfId="0" applyNumberFormat="1" applyFont="1" applyFill="1" applyBorder="1" applyAlignment="1">
      <alignment horizontal="center" vertical="top"/>
    </xf>
    <xf numFmtId="2" fontId="5" fillId="3" borderId="4" xfId="0" applyNumberFormat="1" applyFont="1" applyFill="1" applyBorder="1" applyAlignment="1">
      <alignment vertical="top"/>
    </xf>
    <xf numFmtId="4" fontId="5" fillId="3" borderId="2" xfId="0" applyNumberFormat="1"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horizontal="center" vertical="top"/>
    </xf>
    <xf numFmtId="0" fontId="4" fillId="3" borderId="4" xfId="0" applyFont="1" applyFill="1" applyBorder="1" applyAlignment="1">
      <alignment horizontal="center" vertical="top" wrapText="1"/>
    </xf>
    <xf numFmtId="0" fontId="5" fillId="3" borderId="4" xfId="0" applyFont="1" applyFill="1" applyBorder="1" applyAlignment="1">
      <alignment vertical="top" wrapText="1"/>
    </xf>
    <xf numFmtId="4" fontId="4" fillId="3" borderId="4" xfId="0" applyNumberFormat="1" applyFont="1" applyFill="1" applyBorder="1" applyAlignment="1">
      <alignment horizontal="center" vertical="top"/>
    </xf>
    <xf numFmtId="3" fontId="5" fillId="3" borderId="4" xfId="0" applyNumberFormat="1" applyFont="1" applyFill="1" applyBorder="1" applyAlignment="1">
      <alignment horizontal="right" vertical="top" wrapText="1"/>
    </xf>
    <xf numFmtId="4" fontId="5" fillId="3" borderId="4" xfId="0" applyNumberFormat="1" applyFont="1" applyFill="1" applyBorder="1" applyAlignment="1">
      <alignment vertical="top"/>
    </xf>
    <xf numFmtId="0" fontId="5" fillId="3" borderId="4" xfId="0" applyFont="1" applyFill="1" applyBorder="1" applyAlignment="1">
      <alignment horizontal="center" vertical="top"/>
    </xf>
    <xf numFmtId="0" fontId="5" fillId="3" borderId="4" xfId="0" applyFont="1" applyFill="1" applyBorder="1" applyAlignment="1">
      <alignment vertical="top"/>
    </xf>
    <xf numFmtId="0" fontId="5" fillId="3" borderId="5" xfId="0" applyFont="1" applyFill="1" applyBorder="1" applyAlignment="1">
      <alignment vertical="top" wrapText="1"/>
    </xf>
    <xf numFmtId="0" fontId="26" fillId="3" borderId="9" xfId="0" applyFont="1" applyFill="1" applyBorder="1" applyAlignment="1">
      <alignment horizontal="center" vertical="top"/>
    </xf>
    <xf numFmtId="0" fontId="26" fillId="3" borderId="9" xfId="0" applyFont="1" applyFill="1" applyBorder="1" applyAlignment="1">
      <alignment vertical="top" wrapText="1"/>
    </xf>
    <xf numFmtId="0" fontId="26" fillId="3" borderId="9" xfId="0" applyFont="1" applyFill="1" applyBorder="1" applyAlignment="1">
      <alignment horizontal="center" vertical="top" wrapText="1"/>
    </xf>
    <xf numFmtId="2" fontId="26" fillId="3" borderId="9" xfId="0" applyNumberFormat="1" applyFont="1" applyFill="1" applyBorder="1" applyAlignment="1">
      <alignment horizontal="center" vertical="top" wrapText="1"/>
    </xf>
    <xf numFmtId="0" fontId="21" fillId="3" borderId="0" xfId="0" applyFont="1" applyFill="1" applyBorder="1" applyAlignment="1">
      <alignment vertical="top" wrapText="1"/>
    </xf>
    <xf numFmtId="0" fontId="2" fillId="3" borderId="9" xfId="0" applyFont="1" applyFill="1" applyBorder="1" applyAlignment="1">
      <alignment horizontal="center" vertical="top" wrapText="1"/>
    </xf>
    <xf numFmtId="0" fontId="2" fillId="3" borderId="9" xfId="0" applyFont="1" applyFill="1" applyBorder="1" applyAlignment="1">
      <alignment vertical="top" wrapText="1"/>
    </xf>
    <xf numFmtId="2" fontId="3" fillId="3" borderId="9" xfId="0" applyNumberFormat="1" applyFont="1" applyFill="1" applyBorder="1" applyAlignment="1">
      <alignment vertical="top" wrapText="1"/>
    </xf>
    <xf numFmtId="0" fontId="5" fillId="3" borderId="0" xfId="0" applyFont="1" applyFill="1" applyAlignment="1">
      <alignment vertical="top"/>
    </xf>
    <xf numFmtId="0" fontId="13" fillId="3" borderId="10" xfId="0" applyFont="1" applyFill="1" applyBorder="1" applyAlignment="1">
      <alignment horizontal="left" vertical="top"/>
    </xf>
    <xf numFmtId="0" fontId="13" fillId="3" borderId="0" xfId="0" applyFont="1" applyFill="1" applyAlignment="1">
      <alignment horizontal="left" vertical="top"/>
    </xf>
    <xf numFmtId="0" fontId="10" fillId="3" borderId="0" xfId="0" applyFont="1" applyFill="1" applyAlignment="1">
      <alignment vertical="top" wrapText="1"/>
    </xf>
    <xf numFmtId="0" fontId="15" fillId="3" borderId="9" xfId="0" applyFont="1" applyFill="1" applyBorder="1" applyAlignment="1">
      <alignment horizontal="center" vertical="top" wrapText="1"/>
    </xf>
    <xf numFmtId="168" fontId="18" fillId="3" borderId="9" xfId="1" applyNumberFormat="1" applyFont="1" applyFill="1" applyBorder="1" applyAlignment="1">
      <alignment horizontal="right" vertical="top" wrapText="1"/>
    </xf>
    <xf numFmtId="0" fontId="15" fillId="3" borderId="9" xfId="0" applyFont="1" applyFill="1" applyBorder="1" applyAlignment="1">
      <alignment vertical="top" wrapText="1"/>
    </xf>
    <xf numFmtId="0" fontId="19" fillId="3" borderId="0" xfId="0" applyFont="1" applyFill="1" applyBorder="1" applyAlignment="1">
      <alignment vertical="top"/>
    </xf>
    <xf numFmtId="0" fontId="19" fillId="3" borderId="0" xfId="0" applyFont="1" applyFill="1" applyAlignment="1">
      <alignment vertical="top"/>
    </xf>
    <xf numFmtId="0" fontId="17" fillId="3" borderId="0" xfId="0" applyFont="1" applyFill="1" applyAlignment="1">
      <alignment vertical="top"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2" fontId="5" fillId="0" borderId="2" xfId="0" applyNumberFormat="1" applyFont="1" applyBorder="1" applyAlignment="1">
      <alignment vertical="top"/>
    </xf>
    <xf numFmtId="3" fontId="5" fillId="0" borderId="2" xfId="0" applyNumberFormat="1" applyFont="1" applyBorder="1" applyAlignment="1">
      <alignment horizontal="right" vertical="top" wrapText="1"/>
    </xf>
    <xf numFmtId="4" fontId="5" fillId="0" borderId="2" xfId="0" applyNumberFormat="1" applyFont="1" applyBorder="1" applyAlignment="1">
      <alignment vertical="top"/>
    </xf>
    <xf numFmtId="0" fontId="5" fillId="0" borderId="2" xfId="0" applyFont="1" applyBorder="1" applyAlignment="1">
      <alignment vertical="top"/>
    </xf>
    <xf numFmtId="0" fontId="5" fillId="0" borderId="3" xfId="0" applyFont="1" applyBorder="1" applyAlignment="1">
      <alignment horizontal="center" vertical="top"/>
    </xf>
    <xf numFmtId="0" fontId="4" fillId="0" borderId="4"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4" fontId="4" fillId="0" borderId="4" xfId="0" applyNumberFormat="1" applyFont="1" applyBorder="1" applyAlignment="1">
      <alignment vertical="top"/>
    </xf>
    <xf numFmtId="3" fontId="5" fillId="0" borderId="4" xfId="0" applyNumberFormat="1" applyFont="1" applyBorder="1" applyAlignment="1">
      <alignment horizontal="right" vertical="top" wrapText="1"/>
    </xf>
    <xf numFmtId="4" fontId="5" fillId="0" borderId="4" xfId="0" applyNumberFormat="1" applyFont="1" applyBorder="1" applyAlignment="1">
      <alignment vertical="top"/>
    </xf>
    <xf numFmtId="0" fontId="5" fillId="0" borderId="4" xfId="0" applyFont="1" applyBorder="1" applyAlignment="1">
      <alignment horizontal="center" vertical="top"/>
    </xf>
    <xf numFmtId="0" fontId="5" fillId="0" borderId="5" xfId="0" applyFont="1" applyBorder="1" applyAlignment="1">
      <alignment vertical="top" wrapText="1"/>
    </xf>
    <xf numFmtId="0" fontId="12" fillId="0" borderId="10" xfId="0" applyFont="1" applyFill="1" applyBorder="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4" fillId="0" borderId="0" xfId="0" applyFont="1" applyFill="1" applyBorder="1" applyAlignment="1">
      <alignment horizontal="left" vertical="top" wrapText="1"/>
    </xf>
    <xf numFmtId="0" fontId="22" fillId="0" borderId="0" xfId="0" applyFont="1" applyFill="1" applyBorder="1" applyAlignment="1">
      <alignment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right" vertical="top" wrapText="1"/>
    </xf>
    <xf numFmtId="0" fontId="13" fillId="0" borderId="0"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vertical="top" wrapText="1"/>
    </xf>
    <xf numFmtId="0" fontId="5" fillId="0" borderId="0" xfId="0" applyFont="1" applyAlignment="1">
      <alignment vertical="top"/>
    </xf>
    <xf numFmtId="2" fontId="8" fillId="3" borderId="9" xfId="0" applyNumberFormat="1" applyFont="1" applyFill="1" applyBorder="1" applyAlignment="1">
      <alignment horizontal="right" vertical="top"/>
    </xf>
    <xf numFmtId="0" fontId="4" fillId="3" borderId="9" xfId="0" applyFont="1" applyFill="1" applyBorder="1" applyAlignment="1">
      <alignment horizontal="center" vertical="top"/>
    </xf>
    <xf numFmtId="0" fontId="4" fillId="3" borderId="9" xfId="0" applyFont="1" applyFill="1" applyBorder="1" applyAlignment="1">
      <alignment horizontal="center" vertical="top" wrapText="1"/>
    </xf>
    <xf numFmtId="0" fontId="4" fillId="3" borderId="9" xfId="0" applyFont="1" applyFill="1" applyBorder="1" applyAlignment="1">
      <alignment vertical="top" wrapText="1"/>
    </xf>
    <xf numFmtId="43" fontId="4" fillId="3" borderId="9" xfId="0" applyNumberFormat="1" applyFont="1" applyFill="1" applyBorder="1" applyAlignment="1">
      <alignment horizontal="right" vertical="top"/>
    </xf>
    <xf numFmtId="3" fontId="4" fillId="3" borderId="9" xfId="0" applyNumberFormat="1" applyFont="1" applyFill="1" applyBorder="1" applyAlignment="1">
      <alignment horizontal="left" vertical="top" wrapText="1"/>
    </xf>
    <xf numFmtId="166" fontId="4" fillId="3" borderId="9" xfId="0" applyNumberFormat="1" applyFont="1" applyFill="1" applyBorder="1" applyAlignment="1">
      <alignment horizontal="center" vertical="top" wrapText="1"/>
    </xf>
    <xf numFmtId="0" fontId="3" fillId="3" borderId="9" xfId="0" applyFont="1" applyFill="1" applyBorder="1" applyAlignment="1">
      <alignment vertical="top" wrapText="1"/>
    </xf>
    <xf numFmtId="0" fontId="4" fillId="3" borderId="9" xfId="0" applyFont="1" applyFill="1" applyBorder="1" applyAlignment="1">
      <alignment horizontal="right" vertical="top"/>
    </xf>
    <xf numFmtId="4" fontId="16" fillId="3" borderId="9" xfId="0" applyNumberFormat="1" applyFont="1" applyFill="1" applyBorder="1" applyAlignment="1">
      <alignment horizontal="right" vertical="top" wrapText="1"/>
    </xf>
    <xf numFmtId="166" fontId="24" fillId="3" borderId="9" xfId="0" applyNumberFormat="1" applyFont="1" applyFill="1" applyBorder="1" applyAlignment="1">
      <alignment horizontal="center" vertical="top" wrapText="1"/>
    </xf>
    <xf numFmtId="4" fontId="24" fillId="3" borderId="9" xfId="0" quotePrefix="1" applyNumberFormat="1" applyFont="1" applyFill="1" applyBorder="1" applyAlignment="1">
      <alignment horizontal="right" vertical="top"/>
    </xf>
    <xf numFmtId="2" fontId="24" fillId="3" borderId="9" xfId="0" applyNumberFormat="1" applyFont="1" applyFill="1" applyBorder="1" applyAlignment="1">
      <alignment horizontal="right" vertical="top"/>
    </xf>
    <xf numFmtId="2" fontId="25" fillId="3" borderId="9" xfId="0" applyNumberFormat="1" applyFont="1" applyFill="1" applyBorder="1" applyAlignment="1">
      <alignment horizontal="right" vertical="top" wrapText="1"/>
    </xf>
    <xf numFmtId="0" fontId="8" fillId="3" borderId="9" xfId="0" applyFont="1" applyFill="1" applyBorder="1" applyAlignment="1">
      <alignment horizontal="center" vertical="top"/>
    </xf>
    <xf numFmtId="0" fontId="8" fillId="0" borderId="0" xfId="0" applyFont="1" applyFill="1" applyAlignment="1">
      <alignment vertical="top"/>
    </xf>
    <xf numFmtId="165" fontId="4" fillId="3" borderId="9" xfId="1"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vertical="top" wrapText="1"/>
    </xf>
    <xf numFmtId="0" fontId="4" fillId="3" borderId="4" xfId="0" applyFont="1" applyFill="1" applyBorder="1" applyAlignment="1">
      <alignment horizontal="right" vertical="top" wrapText="1"/>
    </xf>
    <xf numFmtId="166" fontId="4" fillId="3" borderId="4" xfId="0" applyNumberFormat="1" applyFont="1" applyFill="1" applyBorder="1" applyAlignment="1">
      <alignment horizontal="center" vertical="top" wrapText="1"/>
    </xf>
    <xf numFmtId="0" fontId="4" fillId="3" borderId="5" xfId="0" applyFont="1" applyFill="1" applyBorder="1" applyAlignment="1">
      <alignment vertical="top" wrapText="1"/>
    </xf>
    <xf numFmtId="0" fontId="13" fillId="0" borderId="10" xfId="0" applyFont="1" applyBorder="1" applyAlignment="1">
      <alignment horizontal="left" vertical="top"/>
    </xf>
    <xf numFmtId="0" fontId="8" fillId="0" borderId="0" xfId="0" applyFont="1" applyAlignment="1">
      <alignment vertical="top"/>
    </xf>
    <xf numFmtId="0" fontId="9" fillId="3" borderId="9" xfId="0" applyFont="1" applyFill="1" applyBorder="1" applyAlignment="1">
      <alignment horizontal="center" vertical="top"/>
    </xf>
    <xf numFmtId="0" fontId="11" fillId="3" borderId="9" xfId="0" applyFont="1" applyFill="1" applyBorder="1" applyAlignment="1">
      <alignment horizontal="center" vertical="top"/>
    </xf>
    <xf numFmtId="168" fontId="9" fillId="3" borderId="9" xfId="0" applyNumberFormat="1" applyFont="1" applyFill="1" applyBorder="1" applyAlignment="1">
      <alignment horizontal="center" vertical="top"/>
    </xf>
    <xf numFmtId="0" fontId="12" fillId="0" borderId="0" xfId="0" applyFont="1" applyBorder="1" applyAlignment="1">
      <alignment horizontal="left" vertical="top"/>
    </xf>
    <xf numFmtId="0" fontId="12" fillId="0" borderId="0" xfId="0" applyFont="1" applyAlignment="1">
      <alignment horizontal="left" vertical="top"/>
    </xf>
    <xf numFmtId="0" fontId="16" fillId="0" borderId="0" xfId="0" applyFont="1" applyFill="1" applyBorder="1" applyAlignment="1">
      <alignment vertical="top"/>
    </xf>
    <xf numFmtId="0" fontId="29" fillId="3" borderId="9" xfId="0" applyFont="1" applyFill="1" applyBorder="1" applyAlignment="1">
      <alignment vertical="top" wrapText="1"/>
    </xf>
    <xf numFmtId="3" fontId="5" fillId="3" borderId="9" xfId="0" applyNumberFormat="1" applyFont="1" applyFill="1" applyBorder="1" applyAlignment="1">
      <alignment horizontal="left" vertical="top" wrapText="1"/>
    </xf>
    <xf numFmtId="0" fontId="29" fillId="3" borderId="9" xfId="0" applyFont="1" applyFill="1" applyBorder="1" applyAlignment="1">
      <alignment horizontal="center" vertical="top" wrapText="1"/>
    </xf>
    <xf numFmtId="2" fontId="29" fillId="3" borderId="9" xfId="0" applyNumberFormat="1" applyFont="1" applyFill="1" applyBorder="1" applyAlignment="1">
      <alignment horizontal="right" vertical="top"/>
    </xf>
    <xf numFmtId="0" fontId="22" fillId="3" borderId="0" xfId="0" applyFont="1" applyFill="1" applyBorder="1" applyAlignment="1">
      <alignment vertical="top" wrapText="1"/>
    </xf>
    <xf numFmtId="166" fontId="8" fillId="3" borderId="9" xfId="0" applyNumberFormat="1" applyFont="1" applyFill="1" applyBorder="1" applyAlignment="1">
      <alignment horizontal="right" vertical="top"/>
    </xf>
    <xf numFmtId="0" fontId="2" fillId="5"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5" borderId="2" xfId="0" applyFont="1" applyFill="1" applyBorder="1" applyAlignment="1">
      <alignment horizontal="left" vertical="top" wrapText="1"/>
    </xf>
    <xf numFmtId="4" fontId="3" fillId="5" borderId="2" xfId="0" applyNumberFormat="1" applyFont="1" applyFill="1" applyBorder="1" applyAlignment="1">
      <alignment horizontal="right" vertical="top" wrapText="1"/>
    </xf>
    <xf numFmtId="0" fontId="2" fillId="2" borderId="9" xfId="0" applyFont="1" applyFill="1" applyBorder="1" applyAlignment="1">
      <alignment vertical="center" wrapText="1"/>
    </xf>
    <xf numFmtId="0" fontId="2" fillId="0" borderId="9" xfId="0" applyFont="1" applyFill="1" applyBorder="1" applyAlignment="1">
      <alignment vertical="center" wrapText="1"/>
    </xf>
    <xf numFmtId="0" fontId="18" fillId="0" borderId="9" xfId="0" applyFont="1" applyFill="1" applyBorder="1" applyAlignment="1">
      <alignment horizontal="center" wrapText="1"/>
    </xf>
    <xf numFmtId="0" fontId="3" fillId="0" borderId="9" xfId="0" applyFont="1" applyBorder="1" applyAlignment="1">
      <alignment vertical="center" wrapText="1"/>
    </xf>
    <xf numFmtId="4" fontId="3" fillId="0" borderId="9" xfId="0" applyNumberFormat="1" applyFont="1" applyBorder="1" applyAlignment="1">
      <alignment vertical="center" wrapText="1"/>
    </xf>
    <xf numFmtId="0" fontId="3" fillId="0" borderId="3" xfId="0" applyFont="1" applyBorder="1" applyAlignment="1">
      <alignment vertical="center" wrapText="1"/>
    </xf>
    <xf numFmtId="49" fontId="18" fillId="0" borderId="9" xfId="0" applyNumberFormat="1" applyFont="1" applyFill="1" applyBorder="1" applyAlignment="1">
      <alignment horizontal="center" wrapText="1"/>
    </xf>
    <xf numFmtId="0" fontId="5" fillId="0" borderId="9" xfId="0" applyFont="1" applyFill="1" applyBorder="1" applyAlignment="1">
      <alignment horizontal="left" wrapText="1"/>
    </xf>
    <xf numFmtId="0" fontId="5" fillId="0" borderId="9" xfId="0" applyFont="1" applyFill="1" applyBorder="1" applyAlignment="1">
      <alignment horizontal="center"/>
    </xf>
    <xf numFmtId="0" fontId="2" fillId="0" borderId="9" xfId="0" applyFont="1" applyFill="1" applyBorder="1" applyAlignment="1">
      <alignment horizontal="center" wrapText="1"/>
    </xf>
    <xf numFmtId="0" fontId="3" fillId="0" borderId="0" xfId="0" applyFont="1" applyFill="1" applyBorder="1" applyAlignment="1">
      <alignment horizontal="left" wrapText="1"/>
    </xf>
    <xf numFmtId="0" fontId="4" fillId="0" borderId="9" xfId="0" applyFont="1" applyBorder="1" applyAlignment="1">
      <alignment wrapText="1"/>
    </xf>
    <xf numFmtId="0" fontId="5" fillId="0" borderId="9" xfId="0" applyFont="1" applyBorder="1" applyAlignment="1">
      <alignment wrapText="1"/>
    </xf>
    <xf numFmtId="4" fontId="4" fillId="0" borderId="9" xfId="0" applyNumberFormat="1" applyFont="1" applyBorder="1" applyAlignment="1">
      <alignment horizontal="center"/>
    </xf>
    <xf numFmtId="3" fontId="5" fillId="0" borderId="9" xfId="0" applyNumberFormat="1" applyFont="1" applyBorder="1" applyAlignment="1">
      <alignment horizontal="right" wrapText="1"/>
    </xf>
    <xf numFmtId="4" fontId="5" fillId="0" borderId="9" xfId="0" applyNumberFormat="1" applyFont="1" applyBorder="1"/>
    <xf numFmtId="4" fontId="18" fillId="0" borderId="9" xfId="0" applyNumberFormat="1" applyFont="1" applyFill="1" applyBorder="1" applyAlignment="1">
      <alignment horizontal="center" wrapText="1"/>
    </xf>
    <xf numFmtId="0" fontId="3" fillId="0" borderId="9" xfId="0" applyFont="1" applyBorder="1" applyAlignment="1">
      <alignment horizontal="center" vertical="center" wrapText="1"/>
    </xf>
    <xf numFmtId="4" fontId="3" fillId="0" borderId="9" xfId="0" applyNumberFormat="1" applyFont="1" applyBorder="1" applyAlignment="1">
      <alignment horizontal="right" vertical="center" wrapText="1"/>
    </xf>
    <xf numFmtId="0" fontId="18" fillId="0" borderId="9" xfId="0" applyFont="1" applyFill="1" applyBorder="1" applyAlignment="1">
      <alignment horizontal="center"/>
    </xf>
    <xf numFmtId="0" fontId="2" fillId="0" borderId="0" xfId="0" applyFont="1" applyFill="1" applyBorder="1" applyAlignment="1">
      <alignment horizontal="left" wrapText="1"/>
    </xf>
    <xf numFmtId="0" fontId="3" fillId="0" borderId="9" xfId="0" applyFont="1" applyFill="1" applyBorder="1" applyAlignment="1">
      <alignment vertical="center" wrapText="1"/>
    </xf>
    <xf numFmtId="0" fontId="3" fillId="0" borderId="9" xfId="0" applyFont="1" applyBorder="1" applyAlignment="1">
      <alignment horizontal="left" vertical="top" wrapText="1"/>
    </xf>
    <xf numFmtId="168" fontId="18" fillId="0" borderId="9" xfId="1" applyNumberFormat="1" applyFont="1" applyFill="1" applyBorder="1" applyAlignment="1">
      <alignment horizontal="center" wrapText="1"/>
    </xf>
    <xf numFmtId="0" fontId="17" fillId="0" borderId="0" xfId="0" applyFont="1" applyFill="1" applyAlignment="1">
      <alignment wrapText="1"/>
    </xf>
    <xf numFmtId="0" fontId="8" fillId="0" borderId="9" xfId="0" applyFont="1" applyBorder="1" applyAlignment="1">
      <alignment horizontal="center" wrapText="1"/>
    </xf>
    <xf numFmtId="0" fontId="9" fillId="0" borderId="9" xfId="0" applyFont="1" applyBorder="1" applyAlignment="1">
      <alignment horizontal="center" wrapText="1"/>
    </xf>
    <xf numFmtId="168" fontId="9" fillId="0" borderId="9" xfId="0" applyNumberFormat="1" applyFont="1" applyBorder="1" applyAlignment="1">
      <alignment horizontal="center" wrapText="1"/>
    </xf>
    <xf numFmtId="3" fontId="16" fillId="0" borderId="9" xfId="0" applyNumberFormat="1" applyFont="1" applyFill="1" applyBorder="1" applyAlignment="1">
      <alignment wrapText="1"/>
    </xf>
    <xf numFmtId="169" fontId="16" fillId="0" borderId="9" xfId="0" applyNumberFormat="1" applyFont="1" applyFill="1" applyBorder="1" applyAlignment="1">
      <alignment wrapText="1"/>
    </xf>
    <xf numFmtId="2" fontId="8" fillId="0" borderId="9" xfId="0" applyNumberFormat="1" applyFont="1" applyFill="1" applyBorder="1" applyAlignment="1">
      <alignment horizontal="center"/>
    </xf>
    <xf numFmtId="165" fontId="8" fillId="0" borderId="9" xfId="1" applyFont="1" applyFill="1" applyBorder="1" applyAlignment="1">
      <alignment horizontal="center"/>
    </xf>
    <xf numFmtId="43" fontId="4" fillId="0" borderId="9" xfId="0" applyNumberFormat="1" applyFont="1" applyBorder="1" applyAlignment="1">
      <alignment horizontal="right"/>
    </xf>
    <xf numFmtId="3" fontId="4" fillId="0" borderId="9" xfId="0" applyNumberFormat="1" applyFont="1" applyBorder="1" applyAlignment="1">
      <alignment horizontal="left" wrapText="1"/>
    </xf>
    <xf numFmtId="0" fontId="4" fillId="0" borderId="9" xfId="0" applyFont="1" applyBorder="1" applyAlignment="1">
      <alignment horizontal="center" vertical="center" wrapText="1"/>
    </xf>
    <xf numFmtId="166" fontId="4" fillId="0" borderId="9" xfId="0" applyNumberFormat="1" applyFont="1" applyBorder="1" applyAlignment="1">
      <alignment horizontal="center" vertical="center" wrapText="1"/>
    </xf>
    <xf numFmtId="166" fontId="16" fillId="0" borderId="9" xfId="0" applyNumberFormat="1" applyFont="1" applyFill="1" applyBorder="1" applyAlignment="1">
      <alignment wrapText="1"/>
    </xf>
    <xf numFmtId="0" fontId="8" fillId="0" borderId="9" xfId="0" applyFont="1" applyFill="1" applyBorder="1" applyAlignment="1">
      <alignment horizontal="center"/>
    </xf>
    <xf numFmtId="4" fontId="18" fillId="0" borderId="9" xfId="0" quotePrefix="1" applyNumberFormat="1" applyFont="1" applyFill="1" applyBorder="1" applyAlignment="1">
      <alignment horizontal="center"/>
    </xf>
    <xf numFmtId="166" fontId="16" fillId="0" borderId="9" xfId="0" applyNumberFormat="1" applyFont="1" applyFill="1" applyBorder="1" applyAlignment="1"/>
    <xf numFmtId="0" fontId="8" fillId="3" borderId="9" xfId="0" applyFont="1" applyFill="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right" wrapText="1"/>
    </xf>
    <xf numFmtId="166" fontId="5" fillId="0" borderId="9" xfId="0" applyNumberFormat="1" applyFont="1" applyBorder="1" applyAlignment="1">
      <alignment horizontal="center" wrapText="1"/>
    </xf>
    <xf numFmtId="0" fontId="4" fillId="0" borderId="0" xfId="0" applyFont="1"/>
    <xf numFmtId="0" fontId="4" fillId="0" borderId="9" xfId="0" applyFont="1" applyBorder="1" applyAlignment="1">
      <alignment vertical="center" wrapText="1"/>
    </xf>
    <xf numFmtId="165" fontId="4" fillId="0" borderId="9" xfId="1" applyFont="1" applyBorder="1" applyAlignment="1">
      <alignment horizontal="right" vertical="center" wrapText="1"/>
    </xf>
    <xf numFmtId="0" fontId="4" fillId="0" borderId="3" xfId="0" applyFont="1" applyBorder="1"/>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right" vertical="center" wrapText="1"/>
    </xf>
    <xf numFmtId="166"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4" fontId="18" fillId="0" borderId="9" xfId="1" applyNumberFormat="1" applyFont="1" applyFill="1" applyBorder="1" applyAlignment="1">
      <alignment horizontal="center"/>
    </xf>
    <xf numFmtId="0" fontId="23" fillId="0" borderId="9" xfId="0" quotePrefix="1" applyFont="1" applyFill="1" applyBorder="1" applyAlignment="1"/>
    <xf numFmtId="0" fontId="8" fillId="0" borderId="9" xfId="0" applyFont="1" applyBorder="1" applyAlignment="1">
      <alignment horizontal="right"/>
    </xf>
    <xf numFmtId="0" fontId="8" fillId="0" borderId="9" xfId="0" applyFont="1" applyBorder="1" applyAlignment="1">
      <alignment horizontal="center"/>
    </xf>
    <xf numFmtId="0" fontId="11" fillId="0" borderId="9" xfId="0" applyFont="1" applyBorder="1" applyAlignment="1">
      <alignment horizontal="center"/>
    </xf>
    <xf numFmtId="0" fontId="9" fillId="0" borderId="9" xfId="0" applyFont="1" applyBorder="1" applyAlignment="1">
      <alignment horizontal="center"/>
    </xf>
    <xf numFmtId="168" fontId="9" fillId="0" borderId="9" xfId="0" applyNumberFormat="1" applyFont="1" applyBorder="1" applyAlignment="1">
      <alignment horizontal="center"/>
    </xf>
    <xf numFmtId="2" fontId="18" fillId="0" borderId="9" xfId="0" applyNumberFormat="1" applyFont="1" applyFill="1" applyBorder="1" applyAlignment="1">
      <alignment horizont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4" fontId="5" fillId="0" borderId="9" xfId="0" applyNumberFormat="1" applyFont="1" applyBorder="1" applyAlignment="1">
      <alignment horizontal="right" vertical="center" wrapText="1"/>
    </xf>
    <xf numFmtId="0" fontId="5" fillId="0" borderId="9" xfId="0" applyFont="1" applyBorder="1" applyAlignment="1">
      <alignment horizontal="justify" vertical="center"/>
    </xf>
    <xf numFmtId="0" fontId="5" fillId="0" borderId="9" xfId="0" quotePrefix="1" applyFont="1" applyBorder="1" applyAlignment="1">
      <alignment horizontal="center" vertical="center" wrapText="1"/>
    </xf>
    <xf numFmtId="4" fontId="4" fillId="0" borderId="9" xfId="0" applyNumberFormat="1" applyFont="1" applyBorder="1" applyAlignment="1">
      <alignment horizontal="right" vertical="center" wrapText="1"/>
    </xf>
    <xf numFmtId="0" fontId="4" fillId="0" borderId="9" xfId="0" applyFont="1" applyBorder="1" applyAlignment="1">
      <alignment horizontal="justify" vertical="center"/>
    </xf>
    <xf numFmtId="0" fontId="4" fillId="0" borderId="9" xfId="0" quotePrefix="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justify" vertical="center"/>
    </xf>
    <xf numFmtId="0" fontId="4" fillId="0" borderId="4" xfId="0" quotePrefix="1" applyFont="1" applyBorder="1" applyAlignment="1">
      <alignment horizontal="center" vertical="center" wrapText="1"/>
    </xf>
    <xf numFmtId="0" fontId="2" fillId="0" borderId="9" xfId="0" applyFont="1" applyBorder="1" applyAlignment="1">
      <alignment horizontal="left" vertical="top" wrapText="1"/>
    </xf>
    <xf numFmtId="4" fontId="3" fillId="0" borderId="9" xfId="0" applyNumberFormat="1" applyFont="1" applyBorder="1" applyAlignment="1">
      <alignment horizontal="right" vertical="top" wrapText="1"/>
    </xf>
    <xf numFmtId="0" fontId="24" fillId="0" borderId="9" xfId="0" applyFont="1" applyFill="1" applyBorder="1" applyAlignment="1">
      <alignment horizontal="center" vertical="top"/>
    </xf>
    <xf numFmtId="0" fontId="5" fillId="0" borderId="0" xfId="0" applyFont="1"/>
    <xf numFmtId="0" fontId="5" fillId="0" borderId="9" xfId="0" applyFont="1" applyBorder="1"/>
    <xf numFmtId="0" fontId="2" fillId="0" borderId="0" xfId="0" applyFont="1"/>
    <xf numFmtId="0" fontId="5" fillId="0" borderId="0" xfId="0" applyFont="1" applyFill="1"/>
    <xf numFmtId="0" fontId="5" fillId="0" borderId="0" xfId="0" applyFont="1" applyAlignment="1">
      <alignment vertical="center"/>
    </xf>
    <xf numFmtId="0" fontId="5" fillId="0" borderId="3" xfId="0" applyFont="1" applyBorder="1"/>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4" fillId="0" borderId="9" xfId="0" applyFont="1" applyBorder="1" applyAlignment="1">
      <alignment horizontal="center"/>
    </xf>
    <xf numFmtId="0" fontId="4" fillId="0" borderId="9"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9" xfId="0" applyFont="1" applyFill="1" applyBorder="1" applyAlignment="1">
      <alignment horizontal="center" vertical="center" wrapText="1"/>
    </xf>
    <xf numFmtId="165" fontId="4" fillId="0" borderId="9" xfId="1" applyFont="1" applyBorder="1" applyAlignment="1">
      <alignment horizontal="right" vertical="center"/>
    </xf>
    <xf numFmtId="0" fontId="8" fillId="0" borderId="9" xfId="0" applyFont="1" applyFill="1" applyBorder="1" applyAlignment="1">
      <alignment horizontal="left" wrapText="1"/>
    </xf>
    <xf numFmtId="0" fontId="10" fillId="0" borderId="0" xfId="0" applyFont="1"/>
    <xf numFmtId="0" fontId="9" fillId="0" borderId="9" xfId="0" applyFont="1" applyFill="1" applyBorder="1" applyAlignment="1">
      <alignment horizontal="center" vertical="center" shrinkToFit="1"/>
    </xf>
    <xf numFmtId="165" fontId="4" fillId="0" borderId="9" xfId="1" applyFont="1" applyBorder="1" applyAlignment="1">
      <alignment horizontal="right"/>
    </xf>
    <xf numFmtId="0" fontId="8" fillId="0" borderId="9" xfId="0" applyFont="1" applyFill="1" applyBorder="1" applyAlignment="1">
      <alignment horizontal="right" shrinkToFit="1"/>
    </xf>
    <xf numFmtId="0" fontId="31" fillId="0" borderId="9" xfId="0" applyFont="1" applyFill="1" applyBorder="1" applyAlignment="1">
      <alignment horizontal="right" vertical="center"/>
    </xf>
    <xf numFmtId="0" fontId="2" fillId="0" borderId="9" xfId="0" applyFont="1" applyBorder="1"/>
    <xf numFmtId="0" fontId="8" fillId="0" borderId="9" xfId="0" applyFont="1" applyFill="1" applyBorder="1" applyAlignment="1">
      <alignment horizontal="right"/>
    </xf>
    <xf numFmtId="0" fontId="3" fillId="0" borderId="9" xfId="0" applyFont="1" applyBorder="1" applyAlignment="1">
      <alignment wrapText="1"/>
    </xf>
    <xf numFmtId="168" fontId="3" fillId="0" borderId="9" xfId="0" applyNumberFormat="1" applyFont="1" applyBorder="1"/>
    <xf numFmtId="0" fontId="0" fillId="0" borderId="0" xfId="0" applyAlignment="1"/>
    <xf numFmtId="0" fontId="32" fillId="0" borderId="11" xfId="0" applyFont="1" applyFill="1" applyBorder="1" applyAlignment="1">
      <alignment horizontal="center" wrapText="1"/>
    </xf>
    <xf numFmtId="0" fontId="32" fillId="0" borderId="11" xfId="0" applyFont="1" applyFill="1" applyBorder="1" applyAlignment="1">
      <alignment wrapText="1"/>
    </xf>
    <xf numFmtId="0" fontId="32" fillId="0" borderId="11" xfId="0" applyFont="1" applyFill="1" applyBorder="1" applyAlignment="1">
      <alignment horizontal="right" wrapText="1"/>
    </xf>
    <xf numFmtId="0" fontId="32" fillId="0" borderId="11" xfId="0" applyFont="1" applyFill="1" applyBorder="1" applyAlignment="1">
      <alignment horizontal="left" wrapText="1"/>
    </xf>
    <xf numFmtId="0" fontId="7" fillId="0" borderId="9" xfId="0" applyFont="1" applyFill="1" applyBorder="1" applyAlignment="1">
      <alignment horizontal="righ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167" fontId="8" fillId="0" borderId="9" xfId="0" applyNumberFormat="1" applyFont="1" applyFill="1" applyBorder="1" applyAlignment="1">
      <alignment horizontal="right" wrapText="1"/>
    </xf>
    <xf numFmtId="4" fontId="8" fillId="0" borderId="9" xfId="0" applyNumberFormat="1" applyFont="1" applyFill="1" applyBorder="1" applyAlignment="1">
      <alignment horizontal="center" wrapText="1"/>
    </xf>
    <xf numFmtId="0" fontId="9" fillId="0" borderId="9" xfId="0" applyFont="1" applyFill="1" applyBorder="1" applyAlignment="1">
      <alignment wrapText="1"/>
    </xf>
    <xf numFmtId="167" fontId="9" fillId="0" borderId="9" xfId="0" applyNumberFormat="1" applyFont="1" applyFill="1" applyBorder="1" applyAlignment="1">
      <alignment horizontal="right" wrapText="1"/>
    </xf>
    <xf numFmtId="165" fontId="4" fillId="0" borderId="9" xfId="0" applyNumberFormat="1" applyFont="1" applyBorder="1" applyAlignment="1">
      <alignment horizontal="right"/>
    </xf>
    <xf numFmtId="0" fontId="10" fillId="0" borderId="9" xfId="0" applyFont="1" applyBorder="1"/>
    <xf numFmtId="0" fontId="5" fillId="2" borderId="9" xfId="0" applyFont="1" applyFill="1" applyBorder="1" applyAlignment="1">
      <alignment vertical="center" wrapText="1"/>
    </xf>
    <xf numFmtId="0" fontId="14" fillId="2" borderId="9" xfId="0" applyFont="1" applyFill="1" applyBorder="1" applyAlignment="1">
      <alignment vertical="center" wrapText="1"/>
    </xf>
    <xf numFmtId="0" fontId="2" fillId="0" borderId="3" xfId="0" applyFont="1" applyBorder="1"/>
    <xf numFmtId="0" fontId="32" fillId="0" borderId="12" xfId="0" applyFont="1" applyFill="1" applyBorder="1" applyAlignment="1">
      <alignment horizontal="center" wrapText="1"/>
    </xf>
    <xf numFmtId="0" fontId="7" fillId="0" borderId="3" xfId="0" applyFont="1" applyFill="1" applyBorder="1" applyAlignment="1">
      <alignment horizontal="center" wrapText="1"/>
    </xf>
    <xf numFmtId="0" fontId="5" fillId="0" borderId="9" xfId="0" applyFont="1" applyFill="1" applyBorder="1"/>
    <xf numFmtId="0" fontId="5" fillId="0" borderId="9" xfId="0" applyFont="1" applyBorder="1" applyAlignment="1">
      <alignment vertical="center"/>
    </xf>
    <xf numFmtId="0" fontId="0" fillId="0" borderId="9" xfId="0" applyBorder="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0" fillId="0" borderId="0" xfId="0" applyFont="1" applyFill="1" applyBorder="1" applyAlignment="1"/>
    <xf numFmtId="0" fontId="10" fillId="0" borderId="0" xfId="0" applyFont="1" applyFill="1" applyAlignment="1"/>
    <xf numFmtId="0" fontId="5" fillId="0" borderId="0" xfId="0" applyFont="1" applyFill="1" applyBorder="1" applyAlignment="1"/>
    <xf numFmtId="0" fontId="5" fillId="0" borderId="0" xfId="0" applyFont="1" applyFill="1" applyAlignment="1"/>
    <xf numFmtId="0" fontId="0" fillId="0" borderId="0" xfId="0" applyFill="1" applyBorder="1" applyAlignment="1"/>
    <xf numFmtId="0" fontId="0" fillId="0" borderId="0" xfId="0" applyFill="1" applyAlignment="1"/>
    <xf numFmtId="0" fontId="5" fillId="0" borderId="9" xfId="0" applyFont="1" applyFill="1" applyBorder="1" applyAlignment="1"/>
    <xf numFmtId="0" fontId="0" fillId="0" borderId="9" xfId="0" applyFill="1" applyBorder="1" applyAlignment="1"/>
    <xf numFmtId="0" fontId="16" fillId="0" borderId="9" xfId="0" applyFont="1" applyFill="1" applyBorder="1" applyAlignment="1">
      <alignment wrapText="1"/>
    </xf>
    <xf numFmtId="0" fontId="16" fillId="0" borderId="9" xfId="0" applyFont="1" applyFill="1" applyBorder="1" applyAlignment="1"/>
    <xf numFmtId="4" fontId="16" fillId="0" borderId="9" xfId="1" applyNumberFormat="1" applyFont="1" applyFill="1" applyBorder="1" applyAlignment="1"/>
    <xf numFmtId="0" fontId="16" fillId="0" borderId="9" xfId="0" quotePrefix="1" applyFont="1" applyFill="1" applyBorder="1" applyAlignment="1">
      <alignment wrapText="1"/>
    </xf>
    <xf numFmtId="0" fontId="17" fillId="0" borderId="9" xfId="0" applyFont="1" applyFill="1" applyBorder="1" applyAlignment="1"/>
    <xf numFmtId="0" fontId="16" fillId="0" borderId="9" xfId="0" applyFont="1" applyFill="1" applyBorder="1" applyAlignment="1">
      <alignment horizontal="center"/>
    </xf>
    <xf numFmtId="0" fontId="17" fillId="0" borderId="0" xfId="0" applyFont="1" applyFill="1" applyBorder="1" applyAlignment="1"/>
    <xf numFmtId="0" fontId="15" fillId="0" borderId="9" xfId="0" applyFont="1" applyFill="1" applyBorder="1" applyAlignment="1">
      <alignment wrapText="1"/>
    </xf>
    <xf numFmtId="2" fontId="16" fillId="0" borderId="9" xfId="1" applyNumberFormat="1" applyFont="1" applyFill="1" applyBorder="1" applyAlignment="1"/>
    <xf numFmtId="0" fontId="16" fillId="0" borderId="9" xfId="0" applyFont="1" applyFill="1" applyBorder="1" applyAlignment="1">
      <alignment shrinkToFit="1"/>
    </xf>
    <xf numFmtId="0" fontId="18" fillId="0" borderId="9" xfId="0" applyFont="1" applyFill="1" applyBorder="1" applyAlignment="1">
      <alignment wrapText="1"/>
    </xf>
    <xf numFmtId="4" fontId="16" fillId="0" borderId="9" xfId="0" applyNumberFormat="1" applyFont="1" applyFill="1" applyBorder="1" applyAlignment="1">
      <alignment wrapText="1"/>
    </xf>
    <xf numFmtId="0" fontId="33" fillId="0" borderId="9" xfId="0" quotePrefix="1" applyFont="1" applyFill="1" applyBorder="1" applyAlignment="1">
      <alignment wrapText="1"/>
    </xf>
    <xf numFmtId="4" fontId="15" fillId="0" borderId="9" xfId="1" applyNumberFormat="1" applyFont="1" applyFill="1" applyBorder="1" applyAlignment="1">
      <alignment wrapText="1"/>
    </xf>
    <xf numFmtId="4" fontId="15" fillId="0" borderId="9" xfId="1" applyNumberFormat="1" applyFont="1" applyFill="1" applyBorder="1" applyAlignment="1"/>
    <xf numFmtId="0" fontId="16" fillId="3" borderId="0" xfId="0" applyFont="1" applyFill="1" applyAlignment="1">
      <alignment vertical="top"/>
    </xf>
    <xf numFmtId="0" fontId="16" fillId="6" borderId="9" xfId="0" applyFont="1" applyFill="1" applyBorder="1" applyAlignment="1">
      <alignment horizontal="center" vertical="top"/>
    </xf>
    <xf numFmtId="0" fontId="16" fillId="6" borderId="9" xfId="0" applyFont="1" applyFill="1" applyBorder="1" applyAlignment="1">
      <alignment vertical="top" wrapText="1"/>
    </xf>
    <xf numFmtId="0" fontId="16" fillId="6" borderId="9" xfId="0" applyFont="1" applyFill="1" applyBorder="1" applyAlignment="1">
      <alignment horizontal="center" vertical="top" wrapText="1"/>
    </xf>
    <xf numFmtId="4" fontId="24" fillId="6" borderId="9" xfId="0" quotePrefix="1" applyNumberFormat="1" applyFont="1" applyFill="1" applyBorder="1" applyAlignment="1">
      <alignment horizontal="right" vertical="top"/>
    </xf>
    <xf numFmtId="0" fontId="23" fillId="6" borderId="9" xfId="0" quotePrefix="1" applyFont="1" applyFill="1" applyBorder="1" applyAlignment="1">
      <alignment horizontal="center" vertical="top"/>
    </xf>
    <xf numFmtId="0" fontId="8" fillId="6" borderId="9" xfId="0" applyFont="1" applyFill="1" applyBorder="1" applyAlignment="1">
      <alignment horizontal="center" vertical="top" wrapText="1"/>
    </xf>
    <xf numFmtId="2" fontId="24" fillId="6" borderId="9" xfId="0" applyNumberFormat="1" applyFont="1" applyFill="1" applyBorder="1" applyAlignment="1">
      <alignment horizontal="right" vertical="top"/>
    </xf>
    <xf numFmtId="0" fontId="8" fillId="6" borderId="9" xfId="0" applyFont="1" applyFill="1" applyBorder="1" applyAlignment="1">
      <alignment vertical="top" wrapText="1"/>
    </xf>
    <xf numFmtId="0" fontId="25" fillId="6" borderId="9" xfId="0" applyFont="1" applyFill="1" applyBorder="1" applyAlignment="1">
      <alignment vertical="top" wrapText="1"/>
    </xf>
    <xf numFmtId="0" fontId="24" fillId="3" borderId="9" xfId="0" applyFont="1" applyFill="1" applyBorder="1" applyAlignment="1">
      <alignment horizontal="center" vertical="top"/>
    </xf>
    <xf numFmtId="2" fontId="8" fillId="3" borderId="9" xfId="0" applyNumberFormat="1" applyFont="1" applyFill="1" applyBorder="1" applyAlignment="1">
      <alignment horizontal="right" vertical="top" wrapText="1"/>
    </xf>
    <xf numFmtId="0" fontId="5" fillId="7" borderId="9" xfId="0" applyFont="1" applyFill="1" applyBorder="1" applyAlignment="1">
      <alignment horizontal="center" vertical="top"/>
    </xf>
    <xf numFmtId="0" fontId="25" fillId="7" borderId="9" xfId="0" applyFont="1" applyFill="1" applyBorder="1" applyAlignment="1">
      <alignment vertical="top" wrapText="1"/>
    </xf>
    <xf numFmtId="0" fontId="25" fillId="7" borderId="9" xfId="0" applyFont="1" applyFill="1" applyBorder="1" applyAlignment="1">
      <alignment horizontal="center" vertical="top"/>
    </xf>
    <xf numFmtId="0" fontId="25" fillId="7" borderId="9" xfId="0" applyFont="1" applyFill="1" applyBorder="1" applyAlignment="1">
      <alignment horizontal="center" vertical="top" wrapText="1"/>
    </xf>
    <xf numFmtId="2" fontId="25" fillId="7" borderId="9" xfId="0" applyNumberFormat="1" applyFont="1" applyFill="1" applyBorder="1" applyAlignment="1">
      <alignment horizontal="right" vertical="top" wrapText="1"/>
    </xf>
    <xf numFmtId="0" fontId="19" fillId="7" borderId="0" xfId="0" applyFont="1" applyFill="1" applyBorder="1" applyAlignment="1">
      <alignment vertical="top"/>
    </xf>
    <xf numFmtId="0" fontId="19" fillId="7" borderId="0" xfId="0" applyFont="1" applyFill="1" applyAlignment="1">
      <alignment vertical="top"/>
    </xf>
    <xf numFmtId="0" fontId="16" fillId="7" borderId="0" xfId="0" applyFont="1" applyFill="1" applyAlignment="1">
      <alignment vertical="top"/>
    </xf>
    <xf numFmtId="0" fontId="25" fillId="7" borderId="9" xfId="0" applyFont="1" applyFill="1" applyBorder="1" applyAlignment="1">
      <alignment horizontal="right" vertical="top" wrapText="1"/>
    </xf>
    <xf numFmtId="0" fontId="37" fillId="3" borderId="9" xfId="0" applyFont="1" applyFill="1" applyBorder="1" applyAlignment="1">
      <alignment vertical="top" wrapText="1"/>
    </xf>
    <xf numFmtId="0" fontId="37" fillId="3" borderId="9" xfId="0" applyFont="1" applyFill="1" applyBorder="1" applyAlignment="1">
      <alignment horizontal="center" vertical="top" wrapText="1"/>
    </xf>
    <xf numFmtId="0" fontId="35" fillId="3" borderId="0" xfId="0" applyFont="1" applyFill="1" applyBorder="1" applyAlignment="1">
      <alignment horizontal="left" vertical="top" wrapText="1"/>
    </xf>
    <xf numFmtId="0" fontId="38" fillId="3" borderId="0" xfId="0" applyFont="1" applyFill="1" applyBorder="1" applyAlignment="1">
      <alignment vertical="top" wrapText="1"/>
    </xf>
    <xf numFmtId="0" fontId="35" fillId="3" borderId="9" xfId="0" applyFont="1" applyFill="1" applyBorder="1" applyAlignment="1">
      <alignment horizontal="center" vertical="top" wrapText="1"/>
    </xf>
    <xf numFmtId="0" fontId="28" fillId="3" borderId="9" xfId="0" applyFont="1" applyFill="1" applyBorder="1" applyAlignment="1">
      <alignment horizontal="center" vertical="top" wrapText="1"/>
    </xf>
    <xf numFmtId="0" fontId="35" fillId="3" borderId="9" xfId="0" applyFont="1" applyFill="1" applyBorder="1" applyAlignment="1">
      <alignment vertical="top" wrapText="1"/>
    </xf>
    <xf numFmtId="0" fontId="35" fillId="3" borderId="0" xfId="0" applyFont="1" applyFill="1" applyAlignment="1">
      <alignment vertical="top"/>
    </xf>
    <xf numFmtId="0" fontId="39" fillId="3" borderId="0" xfId="0" applyFont="1" applyFill="1" applyAlignment="1">
      <alignment horizontal="left" vertical="top"/>
    </xf>
    <xf numFmtId="0" fontId="36" fillId="3" borderId="0" xfId="0" applyFont="1" applyFill="1" applyAlignment="1">
      <alignment vertical="top"/>
    </xf>
    <xf numFmtId="0" fontId="31" fillId="3" borderId="9" xfId="0" applyFont="1" applyFill="1" applyBorder="1" applyAlignment="1">
      <alignment vertical="top" wrapText="1"/>
    </xf>
    <xf numFmtId="0" fontId="28" fillId="3" borderId="9" xfId="0" applyFont="1" applyFill="1" applyBorder="1" applyAlignment="1">
      <alignment horizontal="center" vertical="top"/>
    </xf>
    <xf numFmtId="0" fontId="28" fillId="3" borderId="9" xfId="0" applyFont="1" applyFill="1" applyBorder="1" applyAlignment="1">
      <alignment vertical="top" wrapText="1"/>
    </xf>
    <xf numFmtId="166" fontId="28" fillId="3" borderId="9" xfId="0" applyNumberFormat="1" applyFont="1" applyFill="1" applyBorder="1" applyAlignment="1">
      <alignment horizontal="center" vertical="top" wrapText="1"/>
    </xf>
    <xf numFmtId="0" fontId="18" fillId="3" borderId="0" xfId="0" applyFont="1" applyFill="1" applyAlignment="1">
      <alignment vertical="top"/>
    </xf>
    <xf numFmtId="0" fontId="35" fillId="3" borderId="2" xfId="0" applyFont="1" applyFill="1" applyBorder="1" applyAlignment="1">
      <alignment horizontal="center" vertical="center" wrapText="1"/>
    </xf>
    <xf numFmtId="0" fontId="35"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38" fillId="3" borderId="0" xfId="0" applyFont="1" applyFill="1" applyBorder="1" applyAlignment="1">
      <alignment wrapText="1"/>
    </xf>
    <xf numFmtId="0" fontId="31" fillId="3" borderId="0" xfId="0" applyFont="1" applyFill="1" applyAlignment="1">
      <alignment vertical="top"/>
    </xf>
    <xf numFmtId="0" fontId="5" fillId="3" borderId="2" xfId="0" applyFont="1" applyFill="1" applyBorder="1" applyAlignment="1">
      <alignment horizontal="center" vertical="center" wrapText="1"/>
    </xf>
    <xf numFmtId="0" fontId="5" fillId="3" borderId="9" xfId="0" applyFont="1" applyFill="1" applyBorder="1" applyAlignment="1">
      <alignment vertical="top" wrapText="1"/>
    </xf>
    <xf numFmtId="0" fontId="5" fillId="3" borderId="0" xfId="0" applyFont="1" applyFill="1" applyBorder="1" applyAlignment="1">
      <alignment horizontal="left" vertical="top" wrapText="1"/>
    </xf>
    <xf numFmtId="0" fontId="40" fillId="3" borderId="9" xfId="0" applyFont="1" applyFill="1" applyBorder="1" applyAlignment="1">
      <alignment vertical="top"/>
    </xf>
    <xf numFmtId="0" fontId="12" fillId="3" borderId="0" xfId="0" applyFont="1" applyFill="1" applyAlignment="1">
      <alignment horizontal="left" vertical="top"/>
    </xf>
    <xf numFmtId="0" fontId="8" fillId="3" borderId="0" xfId="0" applyFont="1" applyFill="1" applyAlignment="1">
      <alignment vertical="top"/>
    </xf>
    <xf numFmtId="0" fontId="25" fillId="3" borderId="9"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42" fillId="0" borderId="9" xfId="0" applyFont="1" applyBorder="1" applyAlignment="1">
      <alignment horizontal="center" vertical="top"/>
    </xf>
    <xf numFmtId="0" fontId="42" fillId="0" borderId="9" xfId="0" applyFont="1" applyBorder="1" applyAlignment="1">
      <alignment horizontal="center"/>
    </xf>
    <xf numFmtId="0" fontId="25" fillId="0" borderId="0" xfId="0" applyFont="1" applyAlignment="1">
      <alignment horizontal="center"/>
    </xf>
    <xf numFmtId="0" fontId="25" fillId="0" borderId="4" xfId="0" applyFont="1" applyFill="1" applyBorder="1" applyAlignment="1">
      <alignment horizontal="right" vertical="top" wrapText="1"/>
    </xf>
    <xf numFmtId="170" fontId="25" fillId="3" borderId="9" xfId="0" applyNumberFormat="1" applyFont="1" applyFill="1" applyBorder="1" applyAlignment="1">
      <alignment horizontal="right" vertical="top" wrapText="1"/>
    </xf>
    <xf numFmtId="4" fontId="25" fillId="3" borderId="9" xfId="1" applyNumberFormat="1" applyFont="1" applyFill="1" applyBorder="1" applyAlignment="1">
      <alignment horizontal="right" vertical="top" wrapText="1"/>
    </xf>
    <xf numFmtId="164" fontId="42" fillId="0" borderId="9" xfId="0" applyNumberFormat="1" applyFont="1" applyBorder="1" applyAlignment="1">
      <alignment horizontal="right"/>
    </xf>
    <xf numFmtId="0" fontId="25" fillId="0" borderId="0" xfId="0" applyFont="1" applyAlignment="1">
      <alignment horizontal="right"/>
    </xf>
    <xf numFmtId="0" fontId="37" fillId="3" borderId="2" xfId="0" applyFont="1" applyFill="1" applyBorder="1" applyAlignment="1">
      <alignment horizontal="center" vertical="center" wrapText="1"/>
    </xf>
    <xf numFmtId="165" fontId="43" fillId="3" borderId="9" xfId="1" applyFont="1" applyFill="1" applyBorder="1" applyAlignment="1">
      <alignment horizontal="center" vertical="top" wrapText="1"/>
    </xf>
    <xf numFmtId="165" fontId="43" fillId="3" borderId="9" xfId="0" applyNumberFormat="1" applyFont="1" applyFill="1" applyBorder="1" applyAlignment="1">
      <alignment horizontal="right" vertical="top"/>
    </xf>
    <xf numFmtId="4" fontId="37" fillId="3" borderId="0" xfId="0" applyNumberFormat="1" applyFont="1" applyFill="1" applyBorder="1" applyAlignment="1">
      <alignment horizontal="right" vertical="top" wrapText="1"/>
    </xf>
    <xf numFmtId="0" fontId="37" fillId="3" borderId="0" xfId="0" applyFont="1" applyFill="1" applyBorder="1" applyAlignment="1">
      <alignment horizontal="left" vertical="top" wrapText="1"/>
    </xf>
    <xf numFmtId="0" fontId="37" fillId="3" borderId="9" xfId="0" applyFont="1" applyFill="1" applyBorder="1" applyAlignment="1">
      <alignment horizontal="center" vertical="top"/>
    </xf>
    <xf numFmtId="0" fontId="43" fillId="3" borderId="9" xfId="0" applyFont="1" applyFill="1" applyBorder="1" applyAlignment="1">
      <alignment horizontal="center" vertical="top" wrapText="1"/>
    </xf>
    <xf numFmtId="0" fontId="44" fillId="3" borderId="9" xfId="0" applyFont="1" applyFill="1" applyBorder="1" applyAlignment="1">
      <alignment horizontal="center" vertical="top"/>
    </xf>
    <xf numFmtId="0" fontId="35" fillId="3" borderId="9" xfId="0" applyFont="1" applyFill="1" applyBorder="1" applyAlignment="1">
      <alignment vertical="top"/>
    </xf>
    <xf numFmtId="0" fontId="12" fillId="3" borderId="9" xfId="0" applyFont="1" applyFill="1" applyBorder="1" applyAlignment="1">
      <alignment horizontal="left" vertical="top"/>
    </xf>
    <xf numFmtId="0" fontId="48" fillId="3" borderId="9" xfId="0" quotePrefix="1" applyFont="1" applyFill="1" applyBorder="1" applyAlignment="1">
      <alignment horizontal="center" vertical="top"/>
    </xf>
    <xf numFmtId="0" fontId="43" fillId="3" borderId="9" xfId="0" applyFont="1" applyFill="1" applyBorder="1" applyAlignment="1">
      <alignment horizontal="center" vertical="top"/>
    </xf>
    <xf numFmtId="165" fontId="43" fillId="3" borderId="9" xfId="0" applyNumberFormat="1" applyFont="1" applyFill="1" applyBorder="1" applyAlignment="1">
      <alignment horizontal="center" vertical="top"/>
    </xf>
    <xf numFmtId="0" fontId="47" fillId="3" borderId="9" xfId="0" applyFont="1" applyFill="1" applyBorder="1" applyAlignment="1">
      <alignment vertical="top"/>
    </xf>
    <xf numFmtId="0" fontId="43" fillId="3" borderId="9" xfId="0" applyFont="1" applyFill="1" applyBorder="1" applyAlignment="1">
      <alignment wrapText="1"/>
    </xf>
    <xf numFmtId="0" fontId="35" fillId="3" borderId="9" xfId="0" applyFont="1" applyFill="1" applyBorder="1" applyAlignment="1">
      <alignment horizontal="center" vertical="top"/>
    </xf>
    <xf numFmtId="0" fontId="35" fillId="3" borderId="9" xfId="0" applyFont="1" applyFill="1" applyBorder="1" applyAlignment="1">
      <alignment horizontal="left" wrapText="1"/>
    </xf>
    <xf numFmtId="0" fontId="50" fillId="3" borderId="9" xfId="0" applyFont="1" applyFill="1" applyBorder="1" applyAlignment="1">
      <alignment vertical="top"/>
    </xf>
    <xf numFmtId="0" fontId="50" fillId="3" borderId="0" xfId="0" applyFont="1" applyFill="1" applyAlignment="1">
      <alignment vertical="top"/>
    </xf>
    <xf numFmtId="0" fontId="50" fillId="3" borderId="0" xfId="0" applyFont="1" applyFill="1" applyAlignment="1">
      <alignment horizontal="left" vertical="top"/>
    </xf>
    <xf numFmtId="4" fontId="35" fillId="3" borderId="9" xfId="0" applyNumberFormat="1" applyFont="1" applyFill="1" applyBorder="1" applyAlignment="1">
      <alignment horizontal="right" vertical="top" wrapText="1"/>
    </xf>
    <xf numFmtId="166" fontId="35" fillId="3" borderId="9" xfId="0" quotePrefix="1" applyNumberFormat="1" applyFont="1" applyFill="1" applyBorder="1" applyAlignment="1">
      <alignment horizontal="center" vertical="top" wrapText="1"/>
    </xf>
    <xf numFmtId="0" fontId="5" fillId="3" borderId="9" xfId="0" applyFont="1" applyFill="1" applyBorder="1" applyAlignment="1">
      <alignment horizontal="center" vertical="top" wrapText="1"/>
    </xf>
    <xf numFmtId="0" fontId="42" fillId="3" borderId="9" xfId="0" applyFont="1" applyFill="1" applyBorder="1" applyAlignment="1">
      <alignment vertical="top" wrapText="1"/>
    </xf>
    <xf numFmtId="4" fontId="43" fillId="3" borderId="9" xfId="0" applyNumberFormat="1" applyFont="1" applyFill="1" applyBorder="1" applyAlignment="1">
      <alignment horizontal="right" vertical="top" wrapText="1"/>
    </xf>
    <xf numFmtId="170" fontId="43" fillId="3" borderId="9" xfId="0" applyNumberFormat="1" applyFont="1" applyFill="1" applyBorder="1" applyAlignment="1">
      <alignment horizontal="center" wrapText="1"/>
    </xf>
    <xf numFmtId="0" fontId="25" fillId="3" borderId="13" xfId="0" applyFont="1" applyFill="1" applyBorder="1" applyAlignment="1">
      <alignment horizontal="center" vertical="center" wrapText="1"/>
    </xf>
    <xf numFmtId="0" fontId="43" fillId="3" borderId="9" xfId="0" applyFont="1" applyFill="1" applyBorder="1" applyAlignment="1">
      <alignment vertical="top" wrapText="1"/>
    </xf>
    <xf numFmtId="0" fontId="51" fillId="3" borderId="9" xfId="0" applyFont="1" applyFill="1" applyBorder="1" applyAlignment="1">
      <alignment vertical="top"/>
    </xf>
    <xf numFmtId="0" fontId="52" fillId="3" borderId="0" xfId="0" applyFont="1" applyFill="1" applyAlignment="1">
      <alignment vertical="top"/>
    </xf>
    <xf numFmtId="0" fontId="38" fillId="3" borderId="0" xfId="0" applyFont="1" applyFill="1" applyAlignment="1">
      <alignment vertical="top"/>
    </xf>
    <xf numFmtId="0" fontId="36" fillId="3" borderId="0" xfId="0" applyFont="1" applyFill="1" applyAlignment="1">
      <alignment vertical="center"/>
    </xf>
    <xf numFmtId="0" fontId="45" fillId="3" borderId="2" xfId="0" applyFont="1" applyFill="1" applyBorder="1" applyAlignment="1">
      <alignment horizontal="center" wrapText="1"/>
    </xf>
    <xf numFmtId="0" fontId="43" fillId="3" borderId="2" xfId="0" applyFont="1" applyFill="1" applyBorder="1" applyAlignment="1">
      <alignment horizontal="center" wrapText="1"/>
    </xf>
    <xf numFmtId="0" fontId="37" fillId="3" borderId="2" xfId="0" applyFont="1" applyFill="1" applyBorder="1" applyAlignment="1">
      <alignment horizontal="left" wrapText="1"/>
    </xf>
    <xf numFmtId="4" fontId="43" fillId="3" borderId="2" xfId="0" applyNumberFormat="1" applyFont="1" applyFill="1" applyBorder="1" applyAlignment="1">
      <alignment horizontal="center" wrapText="1"/>
    </xf>
    <xf numFmtId="0" fontId="46" fillId="3" borderId="2" xfId="0" applyFont="1" applyFill="1" applyBorder="1" applyAlignment="1">
      <alignment horizontal="left" wrapText="1"/>
    </xf>
    <xf numFmtId="0" fontId="45" fillId="3" borderId="2" xfId="0" applyFont="1" applyFill="1" applyBorder="1" applyAlignment="1">
      <alignment horizontal="left" wrapText="1"/>
    </xf>
    <xf numFmtId="0" fontId="35" fillId="3" borderId="0" xfId="0" applyFont="1" applyFill="1" applyBorder="1" applyAlignment="1">
      <alignment horizontal="left" wrapText="1"/>
    </xf>
    <xf numFmtId="0" fontId="28" fillId="3" borderId="0"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5" fillId="3" borderId="9" xfId="0" quotePrefix="1" applyFont="1" applyFill="1" applyBorder="1" applyAlignment="1">
      <alignment horizontal="center" vertical="top" wrapText="1"/>
    </xf>
    <xf numFmtId="0" fontId="25" fillId="3" borderId="13" xfId="0" applyFont="1" applyFill="1" applyBorder="1" applyAlignment="1">
      <alignment vertical="top" wrapText="1"/>
    </xf>
    <xf numFmtId="0" fontId="40" fillId="3" borderId="13" xfId="0" applyFont="1" applyFill="1" applyBorder="1" applyAlignment="1">
      <alignment vertical="top"/>
    </xf>
    <xf numFmtId="0" fontId="25" fillId="3" borderId="13" xfId="0" applyFont="1" applyFill="1" applyBorder="1" applyAlignment="1">
      <alignment horizontal="center" vertical="center"/>
    </xf>
    <xf numFmtId="0" fontId="25" fillId="0" borderId="0" xfId="0" applyFont="1" applyAlignment="1">
      <alignment vertical="center"/>
    </xf>
    <xf numFmtId="49" fontId="37" fillId="3" borderId="9" xfId="0" applyNumberFormat="1" applyFont="1" applyFill="1" applyBorder="1" applyAlignment="1">
      <alignment horizontal="center" vertical="top"/>
    </xf>
    <xf numFmtId="4" fontId="37" fillId="3" borderId="9" xfId="1" applyNumberFormat="1" applyFont="1" applyFill="1" applyBorder="1" applyAlignment="1">
      <alignment horizontal="right" vertical="top"/>
    </xf>
    <xf numFmtId="0" fontId="47" fillId="3" borderId="0" xfId="0" applyFont="1" applyFill="1" applyAlignment="1">
      <alignment vertical="top"/>
    </xf>
    <xf numFmtId="0" fontId="43" fillId="3" borderId="0" xfId="0" applyFont="1" applyFill="1" applyBorder="1" applyAlignment="1">
      <alignment horizontal="left" vertical="top" wrapText="1"/>
    </xf>
    <xf numFmtId="0" fontId="43" fillId="3" borderId="9" xfId="0" applyFont="1" applyFill="1" applyBorder="1" applyAlignment="1">
      <alignment horizontal="right" vertical="top" wrapText="1"/>
    </xf>
    <xf numFmtId="0" fontId="53" fillId="3" borderId="9" xfId="0" applyFont="1" applyFill="1" applyBorder="1" applyAlignment="1">
      <alignment horizontal="center" vertical="top"/>
    </xf>
    <xf numFmtId="0" fontId="47" fillId="3" borderId="9" xfId="0" applyFont="1" applyFill="1" applyBorder="1" applyAlignment="1">
      <alignment horizontal="left" vertical="top"/>
    </xf>
    <xf numFmtId="49" fontId="37" fillId="3" borderId="9" xfId="0" applyNumberFormat="1" applyFont="1" applyFill="1" applyBorder="1" applyAlignment="1">
      <alignment vertical="top" wrapText="1"/>
    </xf>
    <xf numFmtId="49" fontId="25" fillId="3" borderId="9" xfId="0" applyNumberFormat="1" applyFont="1" applyFill="1" applyBorder="1" applyAlignment="1">
      <alignment horizontal="left" vertical="top" wrapText="1"/>
    </xf>
    <xf numFmtId="2" fontId="37" fillId="3" borderId="9" xfId="0" applyNumberFormat="1" applyFont="1" applyFill="1" applyBorder="1" applyAlignment="1">
      <alignment horizontal="right" vertical="top" wrapText="1"/>
    </xf>
    <xf numFmtId="0" fontId="37" fillId="3" borderId="9" xfId="0" applyFont="1" applyFill="1" applyBorder="1" applyAlignment="1">
      <alignment horizontal="right" vertical="top" wrapText="1"/>
    </xf>
    <xf numFmtId="49" fontId="25" fillId="3" borderId="9" xfId="0" applyNumberFormat="1" applyFont="1" applyFill="1" applyBorder="1" applyAlignment="1">
      <alignment vertical="top" wrapText="1"/>
    </xf>
    <xf numFmtId="0" fontId="43" fillId="3" borderId="2" xfId="0" applyFont="1" applyFill="1" applyBorder="1" applyAlignment="1">
      <alignment horizontal="center" vertical="center" wrapText="1"/>
    </xf>
    <xf numFmtId="0" fontId="43" fillId="3" borderId="9" xfId="0" applyFont="1" applyFill="1" applyBorder="1" applyAlignment="1">
      <alignment horizontal="left" vertical="top" wrapText="1"/>
    </xf>
    <xf numFmtId="0" fontId="25" fillId="3" borderId="9" xfId="0" applyFont="1" applyFill="1" applyBorder="1" applyAlignment="1">
      <alignment vertical="top"/>
    </xf>
    <xf numFmtId="0" fontId="25" fillId="3" borderId="3" xfId="0" applyFont="1" applyFill="1" applyBorder="1" applyAlignment="1">
      <alignment vertical="top"/>
    </xf>
    <xf numFmtId="4" fontId="37" fillId="3" borderId="9" xfId="0" applyNumberFormat="1" applyFont="1" applyFill="1" applyBorder="1" applyAlignment="1">
      <alignment horizontal="right" vertical="top" wrapText="1"/>
    </xf>
    <xf numFmtId="0" fontId="37" fillId="3" borderId="13" xfId="0" applyFont="1" applyFill="1" applyBorder="1" applyAlignment="1">
      <alignment horizontal="center" vertical="top" wrapText="1"/>
    </xf>
    <xf numFmtId="168" fontId="42" fillId="3" borderId="9" xfId="0" applyNumberFormat="1" applyFont="1" applyFill="1" applyBorder="1" applyAlignment="1">
      <alignment vertical="top"/>
    </xf>
    <xf numFmtId="0" fontId="42" fillId="3" borderId="3" xfId="0" applyFont="1" applyFill="1" applyBorder="1" applyAlignment="1">
      <alignment horizontal="center" vertical="top"/>
    </xf>
    <xf numFmtId="0" fontId="42" fillId="3" borderId="9" xfId="0" applyFont="1" applyFill="1" applyBorder="1" applyAlignment="1">
      <alignment horizontal="center" vertical="top"/>
    </xf>
    <xf numFmtId="170" fontId="42" fillId="3" borderId="9" xfId="0" applyNumberFormat="1" applyFont="1" applyFill="1" applyBorder="1" applyAlignment="1">
      <alignment horizontal="right" vertical="top" wrapText="1"/>
    </xf>
    <xf numFmtId="0" fontId="42" fillId="3" borderId="9" xfId="0" applyFont="1" applyFill="1" applyBorder="1" applyAlignment="1">
      <alignment horizontal="center" vertical="top" wrapText="1"/>
    </xf>
    <xf numFmtId="170" fontId="42" fillId="3" borderId="9" xfId="0" applyNumberFormat="1" applyFont="1" applyFill="1" applyBorder="1" applyAlignment="1">
      <alignment horizontal="center" vertical="top"/>
    </xf>
    <xf numFmtId="0" fontId="25" fillId="3" borderId="9" xfId="0" applyFont="1" applyFill="1" applyBorder="1" applyAlignment="1">
      <alignment horizontal="left" vertical="top"/>
    </xf>
    <xf numFmtId="165" fontId="42" fillId="3" borderId="9" xfId="1" applyFont="1" applyFill="1" applyBorder="1" applyAlignment="1">
      <alignment horizontal="right" vertical="top"/>
    </xf>
    <xf numFmtId="168" fontId="42" fillId="3" borderId="9" xfId="0" applyNumberFormat="1" applyFont="1" applyFill="1" applyBorder="1" applyAlignment="1">
      <alignment horizontal="right" vertical="top"/>
    </xf>
    <xf numFmtId="0" fontId="25" fillId="3" borderId="9" xfId="0" applyFont="1" applyFill="1" applyBorder="1" applyAlignment="1">
      <alignment horizontal="center"/>
    </xf>
    <xf numFmtId="168" fontId="42" fillId="3" borderId="9" xfId="1" applyNumberFormat="1" applyFont="1" applyFill="1" applyBorder="1" applyAlignment="1">
      <alignment horizontal="right" vertical="center"/>
    </xf>
    <xf numFmtId="0" fontId="42" fillId="3" borderId="9" xfId="0" applyFont="1" applyFill="1" applyBorder="1" applyAlignment="1">
      <alignment horizontal="left" vertical="top" wrapText="1"/>
    </xf>
    <xf numFmtId="0" fontId="25" fillId="0" borderId="0" xfId="0" applyFont="1"/>
    <xf numFmtId="0" fontId="25" fillId="3" borderId="9" xfId="0" applyFont="1" applyFill="1" applyBorder="1" applyAlignment="1">
      <alignment vertical="center" wrapText="1"/>
    </xf>
    <xf numFmtId="0" fontId="54" fillId="3" borderId="9" xfId="0" applyFont="1" applyFill="1" applyBorder="1" applyAlignment="1">
      <alignment vertical="center" wrapText="1"/>
    </xf>
    <xf numFmtId="0" fontId="25" fillId="3" borderId="0" xfId="0" applyFont="1" applyFill="1" applyAlignment="1">
      <alignment vertical="center"/>
    </xf>
    <xf numFmtId="0" fontId="25" fillId="0" borderId="3" xfId="0" applyFont="1" applyFill="1" applyBorder="1" applyAlignment="1">
      <alignment horizontal="center" vertical="top" wrapText="1"/>
    </xf>
    <xf numFmtId="0" fontId="25" fillId="0" borderId="4" xfId="0" applyFont="1" applyFill="1" applyBorder="1" applyAlignment="1">
      <alignment vertical="top" wrapText="1"/>
    </xf>
    <xf numFmtId="0" fontId="25"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25" fillId="0" borderId="9" xfId="0" applyFont="1" applyFill="1" applyBorder="1"/>
    <xf numFmtId="0" fontId="25" fillId="0" borderId="0" xfId="0" applyFont="1" applyFill="1"/>
    <xf numFmtId="0" fontId="25" fillId="0" borderId="9" xfId="0" applyFont="1" applyBorder="1"/>
    <xf numFmtId="0" fontId="55" fillId="0" borderId="0" xfId="0" applyFont="1"/>
    <xf numFmtId="0" fontId="40" fillId="3" borderId="0" xfId="0" applyFont="1" applyFill="1" applyBorder="1" applyAlignment="1"/>
    <xf numFmtId="0" fontId="40" fillId="3" borderId="0" xfId="0" applyFont="1" applyFill="1" applyAlignment="1"/>
    <xf numFmtId="0" fontId="40" fillId="3" borderId="6" xfId="0" applyFont="1" applyFill="1" applyBorder="1" applyAlignment="1">
      <alignment vertical="top"/>
    </xf>
    <xf numFmtId="0" fontId="25" fillId="0" borderId="0" xfId="0" applyFont="1" applyFill="1" applyBorder="1" applyAlignment="1"/>
    <xf numFmtId="0" fontId="25" fillId="0" borderId="0" xfId="0" applyFont="1" applyFill="1" applyAlignment="1"/>
    <xf numFmtId="0" fontId="42" fillId="3" borderId="9" xfId="0" applyFont="1" applyFill="1" applyBorder="1" applyAlignment="1">
      <alignment horizontal="left" vertical="top"/>
    </xf>
    <xf numFmtId="4" fontId="25" fillId="3" borderId="9" xfId="0" applyNumberFormat="1" applyFont="1" applyFill="1" applyBorder="1" applyAlignment="1">
      <alignment vertical="top" wrapText="1"/>
    </xf>
    <xf numFmtId="0" fontId="40" fillId="0" borderId="0" xfId="0" applyFont="1"/>
    <xf numFmtId="0" fontId="42" fillId="3" borderId="9" xfId="0" applyFont="1" applyFill="1" applyBorder="1" applyAlignment="1">
      <alignment horizontal="center" vertical="top" shrinkToFit="1"/>
    </xf>
    <xf numFmtId="0" fontId="42" fillId="3" borderId="9" xfId="0" applyFont="1" applyFill="1" applyBorder="1" applyAlignment="1">
      <alignment horizontal="left"/>
    </xf>
    <xf numFmtId="0" fontId="25" fillId="3" borderId="9" xfId="0" applyFont="1" applyFill="1" applyBorder="1"/>
    <xf numFmtId="0" fontId="25" fillId="3" borderId="3" xfId="0" applyFont="1" applyFill="1" applyBorder="1"/>
    <xf numFmtId="0" fontId="42" fillId="0" borderId="9" xfId="0" applyFont="1" applyBorder="1"/>
    <xf numFmtId="0" fontId="42" fillId="0" borderId="0" xfId="0" applyFont="1"/>
    <xf numFmtId="0" fontId="25" fillId="0" borderId="0" xfId="0" applyFont="1" applyAlignment="1">
      <alignment horizontal="center" vertical="top"/>
    </xf>
    <xf numFmtId="0" fontId="18" fillId="3" borderId="9" xfId="0" applyFont="1" applyFill="1" applyBorder="1" applyAlignment="1">
      <alignment horizontal="center" vertical="top"/>
    </xf>
    <xf numFmtId="0" fontId="5" fillId="3" borderId="0" xfId="0" applyFont="1" applyFill="1" applyAlignment="1">
      <alignment vertical="center"/>
    </xf>
    <xf numFmtId="0" fontId="28" fillId="0" borderId="1" xfId="0" applyFont="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9" fillId="5" borderId="9" xfId="0" applyFont="1" applyFill="1" applyBorder="1" applyAlignment="1">
      <alignment horizontal="center" vertical="top" wrapText="1"/>
    </xf>
    <xf numFmtId="0" fontId="4" fillId="4" borderId="3" xfId="0" applyFont="1" applyFill="1" applyBorder="1" applyAlignment="1">
      <alignment horizontal="center" vertical="top"/>
    </xf>
    <xf numFmtId="0" fontId="4" fillId="4" borderId="4" xfId="0" applyFont="1" applyFill="1" applyBorder="1" applyAlignment="1">
      <alignment horizontal="center" vertical="top"/>
    </xf>
    <xf numFmtId="0" fontId="4" fillId="4" borderId="5" xfId="0" applyFont="1" applyFill="1" applyBorder="1" applyAlignment="1">
      <alignment horizontal="center" vertical="top"/>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9" fillId="4" borderId="3" xfId="0" applyFont="1" applyFill="1" applyBorder="1" applyAlignment="1">
      <alignment horizontal="center" vertical="top"/>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49" fontId="28" fillId="3" borderId="1" xfId="0" applyNumberFormat="1" applyFont="1" applyFill="1" applyBorder="1" applyAlignment="1">
      <alignment horizontal="center" vertical="top" wrapText="1"/>
    </xf>
    <xf numFmtId="49" fontId="0" fillId="3" borderId="1" xfId="0" applyNumberFormat="1" applyFill="1" applyBorder="1" applyAlignment="1">
      <alignment vertical="top" wrapText="1"/>
    </xf>
    <xf numFmtId="49" fontId="28" fillId="3" borderId="9" xfId="0" applyNumberFormat="1" applyFont="1" applyFill="1" applyBorder="1" applyAlignment="1">
      <alignment horizontal="center"/>
    </xf>
    <xf numFmtId="49" fontId="0" fillId="3" borderId="9" xfId="0" applyNumberFormat="1" applyFill="1" applyBorder="1" applyAlignment="1"/>
    <xf numFmtId="49" fontId="43" fillId="3" borderId="3" xfId="0" applyNumberFormat="1" applyFont="1" applyFill="1" applyBorder="1" applyAlignment="1">
      <alignment horizontal="center" vertical="center" wrapText="1"/>
    </xf>
    <xf numFmtId="49" fontId="49" fillId="3" borderId="4" xfId="0" applyNumberFormat="1" applyFont="1" applyFill="1" applyBorder="1" applyAlignment="1">
      <alignment vertical="center"/>
    </xf>
    <xf numFmtId="49" fontId="49" fillId="3" borderId="5" xfId="0" applyNumberFormat="1" applyFont="1" applyFill="1" applyBorder="1" applyAlignment="1">
      <alignment vertical="center"/>
    </xf>
    <xf numFmtId="0" fontId="43" fillId="3" borderId="3" xfId="0" applyFont="1" applyFill="1" applyBorder="1" applyAlignment="1">
      <alignment horizontal="center"/>
    </xf>
    <xf numFmtId="0" fontId="43" fillId="3" borderId="4" xfId="0" applyFont="1" applyFill="1" applyBorder="1" applyAlignment="1">
      <alignment horizontal="center"/>
    </xf>
    <xf numFmtId="0" fontId="41" fillId="3" borderId="5" xfId="0" applyFont="1" applyFill="1" applyBorder="1" applyAlignment="1"/>
    <xf numFmtId="0" fontId="28" fillId="3" borderId="3" xfId="0" applyFont="1" applyFill="1" applyBorder="1" applyAlignment="1">
      <alignment horizontal="center" vertical="top" wrapText="1"/>
    </xf>
    <xf numFmtId="0" fontId="28" fillId="3" borderId="4" xfId="0" applyFont="1" applyFill="1" applyBorder="1" applyAlignment="1">
      <alignment horizontal="center" vertical="top" wrapText="1"/>
    </xf>
    <xf numFmtId="0" fontId="0" fillId="3" borderId="5" xfId="0" applyFill="1" applyBorder="1" applyAlignment="1">
      <alignment vertical="top"/>
    </xf>
    <xf numFmtId="0" fontId="43" fillId="3" borderId="3" xfId="0" applyFont="1" applyFill="1" applyBorder="1" applyAlignment="1">
      <alignment horizontal="center" vertical="top"/>
    </xf>
    <xf numFmtId="0" fontId="43" fillId="3" borderId="4" xfId="0" applyFont="1" applyFill="1" applyBorder="1" applyAlignment="1">
      <alignment horizontal="center" vertical="top"/>
    </xf>
    <xf numFmtId="0" fontId="41" fillId="3" borderId="5" xfId="0" applyFont="1" applyFill="1" applyBorder="1" applyAlignment="1">
      <alignment vertical="top"/>
    </xf>
    <xf numFmtId="49" fontId="43" fillId="3" borderId="3" xfId="0" applyNumberFormat="1" applyFont="1" applyFill="1" applyBorder="1" applyAlignment="1">
      <alignment horizontal="center" vertical="top"/>
    </xf>
    <xf numFmtId="49" fontId="49" fillId="3" borderId="4" xfId="0" applyNumberFormat="1" applyFont="1" applyFill="1" applyBorder="1" applyAlignment="1">
      <alignment vertical="top"/>
    </xf>
    <xf numFmtId="49" fontId="49" fillId="3" borderId="5" xfId="0" applyNumberFormat="1" applyFont="1" applyFill="1" applyBorder="1" applyAlignment="1">
      <alignment vertical="top"/>
    </xf>
    <xf numFmtId="0" fontId="43" fillId="0" borderId="1"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42" fillId="3" borderId="3" xfId="0" applyFont="1" applyFill="1" applyBorder="1" applyAlignment="1">
      <alignment horizontal="center" vertical="top"/>
    </xf>
    <xf numFmtId="0" fontId="42" fillId="3" borderId="4" xfId="0" applyFont="1" applyFill="1" applyBorder="1" applyAlignment="1">
      <alignment horizontal="center" vertical="top"/>
    </xf>
    <xf numFmtId="0" fontId="42" fillId="3" borderId="5" xfId="0" applyFont="1" applyFill="1" applyBorder="1" applyAlignment="1">
      <alignment horizontal="center" vertical="top"/>
    </xf>
    <xf numFmtId="0" fontId="42" fillId="3" borderId="3" xfId="0" applyFont="1" applyFill="1" applyBorder="1" applyAlignment="1">
      <alignment horizontal="center" vertical="top" shrinkToFit="1"/>
    </xf>
    <xf numFmtId="0" fontId="42" fillId="3" borderId="4" xfId="0" applyFont="1" applyFill="1" applyBorder="1" applyAlignment="1">
      <alignment horizontal="center" vertical="top" shrinkToFit="1"/>
    </xf>
    <xf numFmtId="0" fontId="42" fillId="3" borderId="5" xfId="0" applyFont="1" applyFill="1" applyBorder="1" applyAlignment="1">
      <alignment horizontal="center" vertical="top" shrinkToFit="1"/>
    </xf>
    <xf numFmtId="0" fontId="49" fillId="3" borderId="4" xfId="0" applyFont="1" applyFill="1" applyBorder="1" applyAlignment="1">
      <alignment vertical="top"/>
    </xf>
    <xf numFmtId="0" fontId="49" fillId="3" borderId="5" xfId="0" applyFont="1" applyFill="1" applyBorder="1" applyAlignment="1">
      <alignment vertical="top"/>
    </xf>
    <xf numFmtId="0" fontId="42" fillId="0" borderId="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4" fillId="0" borderId="1" xfId="0" applyFont="1" applyBorder="1" applyAlignment="1">
      <alignment horizontal="center"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9" fillId="0" borderId="9" xfId="0" applyFont="1" applyFill="1" applyBorder="1" applyAlignment="1">
      <alignment horizontal="center" wrapText="1"/>
    </xf>
    <xf numFmtId="0" fontId="10" fillId="0" borderId="9" xfId="0" applyFont="1" applyBorder="1" applyAlignment="1"/>
    <xf numFmtId="0" fontId="10" fillId="0" borderId="3" xfId="0" applyFont="1" applyBorder="1" applyAlignment="1"/>
    <xf numFmtId="0" fontId="34" fillId="0" borderId="1" xfId="0" applyFont="1" applyBorder="1" applyAlignment="1">
      <alignment horizontal="center"/>
    </xf>
    <xf numFmtId="0" fontId="4" fillId="0" borderId="9" xfId="0" applyFont="1" applyBorder="1" applyAlignment="1">
      <alignment horizontal="center"/>
    </xf>
    <xf numFmtId="0" fontId="9" fillId="0" borderId="9" xfId="0" applyFont="1" applyFill="1" applyBorder="1" applyAlignment="1">
      <alignment horizontal="center" vertical="center" shrinkToFit="1"/>
    </xf>
    <xf numFmtId="0" fontId="10" fillId="0" borderId="9" xfId="0" applyFont="1" applyBorder="1"/>
    <xf numFmtId="0" fontId="10" fillId="0" borderId="3" xfId="0" applyFont="1" applyBorder="1"/>
    <xf numFmtId="0" fontId="9" fillId="0" borderId="9"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3"/>
  <sheetViews>
    <sheetView zoomScale="75" zoomScaleNormal="75" workbookViewId="0">
      <pane ySplit="2" topLeftCell="A58" activePane="bottomLeft" state="frozen"/>
      <selection pane="bottomLeft" activeCell="A66" sqref="A66:XFD66"/>
    </sheetView>
  </sheetViews>
  <sheetFormatPr defaultColWidth="9.140625" defaultRowHeight="15" x14ac:dyDescent="0.25"/>
  <cols>
    <col min="1" max="1" width="5" style="57" customWidth="1"/>
    <col min="2" max="2" width="52.28515625" style="1" customWidth="1"/>
    <col min="3" max="3" width="21.7109375" style="1" customWidth="1"/>
    <col min="4" max="4" width="16.5703125" style="1" customWidth="1"/>
    <col min="5" max="5" width="22.140625" style="1" customWidth="1"/>
    <col min="6" max="6" width="15.42578125" style="1" customWidth="1"/>
    <col min="7" max="7" width="59.28515625" style="1" customWidth="1"/>
    <col min="8" max="8" width="15" style="1" customWidth="1"/>
    <col min="9" max="9" width="20.5703125" style="57" customWidth="1"/>
    <col min="10" max="10" width="29.42578125" style="1" customWidth="1"/>
    <col min="11" max="11" width="30.42578125" style="1" customWidth="1"/>
    <col min="12" max="16384" width="9.140625" style="1"/>
  </cols>
  <sheetData>
    <row r="1" spans="1:252" ht="18.75" x14ac:dyDescent="0.25">
      <c r="A1" s="535" t="s">
        <v>94</v>
      </c>
      <c r="B1" s="535"/>
      <c r="C1" s="535"/>
      <c r="D1" s="535"/>
      <c r="E1" s="535"/>
      <c r="F1" s="535"/>
      <c r="G1" s="535"/>
      <c r="H1" s="535"/>
      <c r="I1" s="535"/>
      <c r="J1" s="535"/>
      <c r="K1" s="535"/>
    </row>
    <row r="2" spans="1:252" s="57" customFormat="1" ht="54.75" customHeight="1" x14ac:dyDescent="0.25">
      <c r="A2" s="56" t="s">
        <v>0</v>
      </c>
      <c r="B2" s="56" t="s">
        <v>1</v>
      </c>
      <c r="C2" s="56" t="s">
        <v>2</v>
      </c>
      <c r="D2" s="56" t="s">
        <v>3</v>
      </c>
      <c r="E2" s="56" t="s">
        <v>4</v>
      </c>
      <c r="F2" s="56" t="s">
        <v>5</v>
      </c>
      <c r="G2" s="56" t="s">
        <v>6</v>
      </c>
      <c r="H2" s="56" t="s">
        <v>7</v>
      </c>
      <c r="I2" s="56" t="s">
        <v>8</v>
      </c>
      <c r="J2" s="56" t="s">
        <v>9</v>
      </c>
      <c r="K2" s="56" t="s">
        <v>10</v>
      </c>
    </row>
    <row r="3" spans="1:252" ht="15.75" x14ac:dyDescent="0.25">
      <c r="A3" s="555" t="s">
        <v>30</v>
      </c>
      <c r="B3" s="556"/>
      <c r="C3" s="556"/>
      <c r="D3" s="556"/>
      <c r="E3" s="556"/>
      <c r="F3" s="556"/>
      <c r="G3" s="556"/>
      <c r="H3" s="556"/>
      <c r="I3" s="556"/>
      <c r="J3" s="556"/>
      <c r="K3" s="557"/>
    </row>
    <row r="4" spans="1:252" ht="15.75" x14ac:dyDescent="0.25">
      <c r="A4" s="540" t="s">
        <v>19</v>
      </c>
      <c r="B4" s="541"/>
      <c r="C4" s="541"/>
      <c r="D4" s="541"/>
      <c r="E4" s="541"/>
      <c r="F4" s="541"/>
      <c r="G4" s="541"/>
      <c r="H4" s="541"/>
      <c r="I4" s="541"/>
      <c r="J4" s="541"/>
      <c r="K4" s="542"/>
    </row>
    <row r="5" spans="1:252" s="77" customFormat="1" ht="47.25" x14ac:dyDescent="0.25">
      <c r="A5" s="114">
        <v>1</v>
      </c>
      <c r="B5" s="79" t="s">
        <v>82</v>
      </c>
      <c r="C5" s="79" t="s">
        <v>83</v>
      </c>
      <c r="D5" s="296" t="s">
        <v>84</v>
      </c>
      <c r="E5" s="80" t="s">
        <v>85</v>
      </c>
      <c r="F5" s="80" t="s">
        <v>34</v>
      </c>
      <c r="G5" s="79" t="s">
        <v>367</v>
      </c>
      <c r="H5" s="80" t="s">
        <v>34</v>
      </c>
      <c r="I5" s="80" t="s">
        <v>34</v>
      </c>
      <c r="J5" s="79" t="s">
        <v>87</v>
      </c>
      <c r="K5" s="79" t="s">
        <v>88</v>
      </c>
      <c r="L5" s="115"/>
      <c r="M5" s="116"/>
      <c r="N5" s="116"/>
    </row>
    <row r="6" spans="1:252" s="78" customFormat="1" ht="54" customHeight="1" x14ac:dyDescent="0.25">
      <c r="A6" s="114">
        <v>2</v>
      </c>
      <c r="B6" s="79" t="s">
        <v>89</v>
      </c>
      <c r="C6" s="79" t="s">
        <v>83</v>
      </c>
      <c r="D6" s="296" t="s">
        <v>84</v>
      </c>
      <c r="E6" s="80" t="s">
        <v>85</v>
      </c>
      <c r="F6" s="80" t="s">
        <v>34</v>
      </c>
      <c r="G6" s="79" t="s">
        <v>367</v>
      </c>
      <c r="H6" s="80" t="s">
        <v>34</v>
      </c>
      <c r="I6" s="80" t="s">
        <v>34</v>
      </c>
      <c r="J6" s="79" t="s">
        <v>87</v>
      </c>
      <c r="K6" s="79" t="s">
        <v>88</v>
      </c>
      <c r="L6" s="115"/>
      <c r="M6" s="116"/>
    </row>
    <row r="7" spans="1:252" s="118" customFormat="1" ht="67.900000000000006" customHeight="1" x14ac:dyDescent="0.25">
      <c r="A7" s="114">
        <v>3</v>
      </c>
      <c r="B7" s="82" t="s">
        <v>137</v>
      </c>
      <c r="C7" s="82" t="s">
        <v>83</v>
      </c>
      <c r="D7" s="382" t="s">
        <v>138</v>
      </c>
      <c r="E7" s="84" t="s">
        <v>139</v>
      </c>
      <c r="F7" s="383">
        <v>50</v>
      </c>
      <c r="G7" s="82" t="s">
        <v>368</v>
      </c>
      <c r="H7" s="80" t="s">
        <v>34</v>
      </c>
      <c r="I7" s="80" t="s">
        <v>34</v>
      </c>
      <c r="J7" s="82"/>
      <c r="K7" s="82" t="s">
        <v>140</v>
      </c>
      <c r="L7" s="115"/>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row>
    <row r="8" spans="1:252" s="118" customFormat="1" ht="86.25" customHeight="1" x14ac:dyDescent="0.25">
      <c r="A8" s="114">
        <v>4</v>
      </c>
      <c r="B8" s="82" t="s">
        <v>141</v>
      </c>
      <c r="C8" s="82" t="s">
        <v>83</v>
      </c>
      <c r="D8" s="382">
        <v>2017</v>
      </c>
      <c r="E8" s="84" t="s">
        <v>139</v>
      </c>
      <c r="F8" s="117">
        <v>17.239999999999998</v>
      </c>
      <c r="G8" s="82" t="s">
        <v>369</v>
      </c>
      <c r="H8" s="80" t="s">
        <v>34</v>
      </c>
      <c r="I8" s="80" t="s">
        <v>34</v>
      </c>
      <c r="J8" s="82"/>
      <c r="K8" s="82" t="s">
        <v>142</v>
      </c>
      <c r="L8" s="115"/>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row>
    <row r="9" spans="1:252" s="118" customFormat="1" ht="66.75" customHeight="1" x14ac:dyDescent="0.25">
      <c r="A9" s="114">
        <v>5</v>
      </c>
      <c r="B9" s="82" t="s">
        <v>143</v>
      </c>
      <c r="C9" s="82" t="s">
        <v>83</v>
      </c>
      <c r="D9" s="382" t="s">
        <v>138</v>
      </c>
      <c r="E9" s="84" t="s">
        <v>139</v>
      </c>
      <c r="F9" s="117">
        <v>674.34</v>
      </c>
      <c r="G9" s="82" t="s">
        <v>369</v>
      </c>
      <c r="H9" s="80" t="s">
        <v>34</v>
      </c>
      <c r="I9" s="80" t="s">
        <v>34</v>
      </c>
      <c r="J9" s="82"/>
      <c r="K9" s="82" t="s">
        <v>142</v>
      </c>
      <c r="L9" s="115"/>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row>
    <row r="10" spans="1:252" s="118" customFormat="1" ht="65.25" customHeight="1" x14ac:dyDescent="0.25">
      <c r="A10" s="114">
        <v>6</v>
      </c>
      <c r="B10" s="82" t="s">
        <v>144</v>
      </c>
      <c r="C10" s="82" t="s">
        <v>83</v>
      </c>
      <c r="D10" s="94" t="s">
        <v>138</v>
      </c>
      <c r="E10" s="84" t="s">
        <v>139</v>
      </c>
      <c r="F10" s="383">
        <v>422</v>
      </c>
      <c r="G10" s="82" t="s">
        <v>368</v>
      </c>
      <c r="H10" s="80" t="s">
        <v>34</v>
      </c>
      <c r="I10" s="80" t="s">
        <v>34</v>
      </c>
      <c r="J10" s="82" t="s">
        <v>370</v>
      </c>
      <c r="K10" s="82" t="s">
        <v>145</v>
      </c>
      <c r="L10" s="115"/>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row>
    <row r="11" spans="1:252" s="118" customFormat="1" ht="69.75" customHeight="1" x14ac:dyDescent="0.25">
      <c r="A11" s="114">
        <v>7</v>
      </c>
      <c r="B11" s="82" t="s">
        <v>146</v>
      </c>
      <c r="C11" s="82" t="s">
        <v>83</v>
      </c>
      <c r="D11" s="382">
        <v>2017</v>
      </c>
      <c r="E11" s="84" t="s">
        <v>139</v>
      </c>
      <c r="F11" s="383">
        <v>121</v>
      </c>
      <c r="G11" s="82" t="s">
        <v>368</v>
      </c>
      <c r="H11" s="80" t="s">
        <v>34</v>
      </c>
      <c r="I11" s="80" t="s">
        <v>34</v>
      </c>
      <c r="J11" s="82" t="s">
        <v>209</v>
      </c>
      <c r="K11" s="82" t="s">
        <v>145</v>
      </c>
      <c r="L11" s="115"/>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row>
    <row r="12" spans="1:252" s="118" customFormat="1" ht="70.5" customHeight="1" x14ac:dyDescent="0.25">
      <c r="A12" s="114">
        <v>8</v>
      </c>
      <c r="B12" s="82" t="s">
        <v>147</v>
      </c>
      <c r="C12" s="82" t="s">
        <v>83</v>
      </c>
      <c r="D12" s="94" t="s">
        <v>138</v>
      </c>
      <c r="E12" s="84" t="s">
        <v>139</v>
      </c>
      <c r="F12" s="383">
        <v>180</v>
      </c>
      <c r="G12" s="82" t="s">
        <v>368</v>
      </c>
      <c r="H12" s="80" t="s">
        <v>34</v>
      </c>
      <c r="I12" s="80" t="s">
        <v>34</v>
      </c>
      <c r="J12" s="82" t="s">
        <v>209</v>
      </c>
      <c r="K12" s="82" t="s">
        <v>145</v>
      </c>
      <c r="L12" s="115"/>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row>
    <row r="13" spans="1:252" s="118" customFormat="1" ht="54.75" customHeight="1" x14ac:dyDescent="0.25">
      <c r="A13" s="114">
        <v>9</v>
      </c>
      <c r="B13" s="82" t="s">
        <v>184</v>
      </c>
      <c r="C13" s="82" t="s">
        <v>83</v>
      </c>
      <c r="D13" s="94">
        <v>2017</v>
      </c>
      <c r="E13" s="84" t="s">
        <v>139</v>
      </c>
      <c r="F13" s="117">
        <v>173.13</v>
      </c>
      <c r="G13" s="82" t="s">
        <v>368</v>
      </c>
      <c r="H13" s="80" t="s">
        <v>34</v>
      </c>
      <c r="I13" s="80" t="s">
        <v>34</v>
      </c>
      <c r="J13" s="82"/>
      <c r="K13" s="82" t="s">
        <v>145</v>
      </c>
      <c r="L13" s="115"/>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row>
    <row r="14" spans="1:252" s="118" customFormat="1" ht="63" x14ac:dyDescent="0.25">
      <c r="A14" s="114">
        <v>10</v>
      </c>
      <c r="B14" s="90" t="s">
        <v>183</v>
      </c>
      <c r="C14" s="90" t="s">
        <v>83</v>
      </c>
      <c r="D14" s="119">
        <v>2017</v>
      </c>
      <c r="E14" s="88" t="s">
        <v>139</v>
      </c>
      <c r="F14" s="93">
        <v>101.64</v>
      </c>
      <c r="G14" s="82" t="s">
        <v>368</v>
      </c>
      <c r="H14" s="80" t="s">
        <v>34</v>
      </c>
      <c r="I14" s="80" t="s">
        <v>34</v>
      </c>
      <c r="J14" s="90"/>
      <c r="K14" s="90" t="s">
        <v>148</v>
      </c>
      <c r="L14" s="115"/>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row>
    <row r="15" spans="1:252" s="391" customFormat="1" ht="84.75" customHeight="1" x14ac:dyDescent="0.25">
      <c r="A15" s="384">
        <v>11</v>
      </c>
      <c r="B15" s="385" t="s">
        <v>201</v>
      </c>
      <c r="C15" s="385" t="s">
        <v>83</v>
      </c>
      <c r="D15" s="386">
        <v>2017</v>
      </c>
      <c r="E15" s="387" t="s">
        <v>204</v>
      </c>
      <c r="F15" s="388">
        <v>18.317</v>
      </c>
      <c r="G15" s="385" t="s">
        <v>182</v>
      </c>
      <c r="H15" s="385"/>
      <c r="I15" s="387" t="s">
        <v>206</v>
      </c>
      <c r="J15" s="385" t="s">
        <v>210</v>
      </c>
      <c r="K15" s="385" t="s">
        <v>371</v>
      </c>
      <c r="L15" s="389"/>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390"/>
      <c r="DG15" s="390"/>
      <c r="DH15" s="390"/>
      <c r="DI15" s="390"/>
      <c r="DJ15" s="390"/>
      <c r="DK15" s="390"/>
      <c r="DL15" s="390"/>
      <c r="DM15" s="390"/>
      <c r="DN15" s="390"/>
      <c r="DO15" s="390"/>
      <c r="DP15" s="390"/>
      <c r="DQ15" s="390"/>
      <c r="DR15" s="390"/>
      <c r="DS15" s="390"/>
      <c r="DT15" s="390"/>
      <c r="DU15" s="390"/>
      <c r="DV15" s="390"/>
      <c r="DW15" s="390"/>
      <c r="DX15" s="390"/>
      <c r="DY15" s="390"/>
      <c r="DZ15" s="390"/>
      <c r="EA15" s="390"/>
      <c r="EB15" s="390"/>
      <c r="EC15" s="390"/>
      <c r="ED15" s="390"/>
      <c r="EE15" s="390"/>
      <c r="EF15" s="390"/>
      <c r="EG15" s="390"/>
      <c r="EH15" s="390"/>
      <c r="EI15" s="390"/>
      <c r="EJ15" s="390"/>
      <c r="EK15" s="390"/>
      <c r="EL15" s="390"/>
      <c r="EM15" s="390"/>
      <c r="EN15" s="390"/>
      <c r="EO15" s="390"/>
      <c r="EP15" s="390"/>
      <c r="EQ15" s="390"/>
      <c r="ER15" s="390"/>
      <c r="ES15" s="390"/>
      <c r="ET15" s="390"/>
      <c r="EU15" s="390"/>
      <c r="EV15" s="390"/>
      <c r="EW15" s="390"/>
      <c r="EX15" s="390"/>
      <c r="EY15" s="390"/>
      <c r="EZ15" s="390"/>
      <c r="FA15" s="390"/>
      <c r="FB15" s="390"/>
      <c r="FC15" s="390"/>
      <c r="FD15" s="390"/>
      <c r="FE15" s="390"/>
      <c r="FF15" s="390"/>
      <c r="FG15" s="390"/>
      <c r="FH15" s="390"/>
      <c r="FI15" s="390"/>
      <c r="FJ15" s="390"/>
      <c r="FK15" s="390"/>
      <c r="FL15" s="390"/>
      <c r="FM15" s="390"/>
      <c r="FN15" s="390"/>
      <c r="FO15" s="390"/>
      <c r="FP15" s="390"/>
      <c r="FQ15" s="390"/>
      <c r="FR15" s="390"/>
      <c r="FS15" s="390"/>
      <c r="FT15" s="390"/>
      <c r="FU15" s="390"/>
      <c r="FV15" s="390"/>
      <c r="FW15" s="390"/>
      <c r="FX15" s="390"/>
      <c r="FY15" s="390"/>
      <c r="FZ15" s="390"/>
      <c r="GA15" s="390"/>
      <c r="GB15" s="390"/>
      <c r="GC15" s="390"/>
      <c r="GD15" s="390"/>
      <c r="GE15" s="390"/>
      <c r="GF15" s="390"/>
      <c r="GG15" s="390"/>
      <c r="GH15" s="390"/>
      <c r="GI15" s="390"/>
      <c r="GJ15" s="390"/>
      <c r="GK15" s="390"/>
      <c r="GL15" s="390"/>
      <c r="GM15" s="390"/>
      <c r="GN15" s="390"/>
      <c r="GO15" s="390"/>
      <c r="GP15" s="390"/>
      <c r="GQ15" s="390"/>
      <c r="GR15" s="390"/>
      <c r="GS15" s="390"/>
      <c r="GT15" s="390"/>
      <c r="GU15" s="390"/>
      <c r="GV15" s="390"/>
      <c r="GW15" s="390"/>
      <c r="GX15" s="390"/>
      <c r="GY15" s="390"/>
      <c r="GZ15" s="390"/>
      <c r="HA15" s="390"/>
      <c r="HB15" s="390"/>
      <c r="HC15" s="390"/>
      <c r="HD15" s="390"/>
      <c r="HE15" s="390"/>
      <c r="HF15" s="390"/>
      <c r="HG15" s="390"/>
      <c r="HH15" s="390"/>
      <c r="HI15" s="390"/>
      <c r="HJ15" s="390"/>
      <c r="HK15" s="390"/>
      <c r="HL15" s="390"/>
      <c r="HM15" s="390"/>
      <c r="HN15" s="390"/>
      <c r="HO15" s="390"/>
      <c r="HP15" s="390"/>
      <c r="HQ15" s="390"/>
      <c r="HR15" s="390"/>
      <c r="HS15" s="390"/>
      <c r="HT15" s="390"/>
      <c r="HU15" s="390"/>
      <c r="HV15" s="390"/>
      <c r="HW15" s="390"/>
      <c r="HX15" s="390"/>
      <c r="HY15" s="390"/>
      <c r="HZ15" s="390"/>
      <c r="IA15" s="390"/>
      <c r="IB15" s="390"/>
      <c r="IC15" s="390"/>
      <c r="ID15" s="390"/>
      <c r="IE15" s="390"/>
      <c r="IF15" s="390"/>
      <c r="IG15" s="390"/>
      <c r="IH15" s="390"/>
      <c r="II15" s="390"/>
      <c r="IJ15" s="390"/>
      <c r="IK15" s="390"/>
      <c r="IL15" s="390"/>
      <c r="IM15" s="390"/>
      <c r="IN15" s="390"/>
      <c r="IO15" s="390"/>
      <c r="IP15" s="390"/>
      <c r="IQ15" s="390"/>
      <c r="IR15" s="390"/>
    </row>
    <row r="16" spans="1:252" s="391" customFormat="1" ht="78.75" x14ac:dyDescent="0.25">
      <c r="A16" s="384">
        <v>12</v>
      </c>
      <c r="B16" s="385" t="s">
        <v>202</v>
      </c>
      <c r="C16" s="385" t="s">
        <v>83</v>
      </c>
      <c r="D16" s="386">
        <v>2017</v>
      </c>
      <c r="E16" s="387" t="s">
        <v>204</v>
      </c>
      <c r="F16" s="392">
        <v>34.704999999999998</v>
      </c>
      <c r="G16" s="385" t="s">
        <v>181</v>
      </c>
      <c r="H16" s="385"/>
      <c r="I16" s="387" t="s">
        <v>207</v>
      </c>
      <c r="J16" s="385" t="s">
        <v>210</v>
      </c>
      <c r="K16" s="385" t="s">
        <v>371</v>
      </c>
      <c r="L16" s="389"/>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390"/>
      <c r="DG16" s="390"/>
      <c r="DH16" s="390"/>
      <c r="DI16" s="390"/>
      <c r="DJ16" s="390"/>
      <c r="DK16" s="390"/>
      <c r="DL16" s="390"/>
      <c r="DM16" s="390"/>
      <c r="DN16" s="390"/>
      <c r="DO16" s="390"/>
      <c r="DP16" s="390"/>
      <c r="DQ16" s="390"/>
      <c r="DR16" s="390"/>
      <c r="DS16" s="390"/>
      <c r="DT16" s="390"/>
      <c r="DU16" s="390"/>
      <c r="DV16" s="390"/>
      <c r="DW16" s="390"/>
      <c r="DX16" s="390"/>
      <c r="DY16" s="390"/>
      <c r="DZ16" s="390"/>
      <c r="EA16" s="390"/>
      <c r="EB16" s="390"/>
      <c r="EC16" s="390"/>
      <c r="ED16" s="390"/>
      <c r="EE16" s="390"/>
      <c r="EF16" s="390"/>
      <c r="EG16" s="390"/>
      <c r="EH16" s="390"/>
      <c r="EI16" s="390"/>
      <c r="EJ16" s="390"/>
      <c r="EK16" s="390"/>
      <c r="EL16" s="390"/>
      <c r="EM16" s="390"/>
      <c r="EN16" s="390"/>
      <c r="EO16" s="390"/>
      <c r="EP16" s="390"/>
      <c r="EQ16" s="390"/>
      <c r="ER16" s="390"/>
      <c r="ES16" s="390"/>
      <c r="ET16" s="390"/>
      <c r="EU16" s="390"/>
      <c r="EV16" s="390"/>
      <c r="EW16" s="390"/>
      <c r="EX16" s="390"/>
      <c r="EY16" s="390"/>
      <c r="EZ16" s="390"/>
      <c r="FA16" s="390"/>
      <c r="FB16" s="390"/>
      <c r="FC16" s="390"/>
      <c r="FD16" s="390"/>
      <c r="FE16" s="390"/>
      <c r="FF16" s="390"/>
      <c r="FG16" s="390"/>
      <c r="FH16" s="390"/>
      <c r="FI16" s="390"/>
      <c r="FJ16" s="390"/>
      <c r="FK16" s="390"/>
      <c r="FL16" s="390"/>
      <c r="FM16" s="390"/>
      <c r="FN16" s="390"/>
      <c r="FO16" s="390"/>
      <c r="FP16" s="390"/>
      <c r="FQ16" s="390"/>
      <c r="FR16" s="390"/>
      <c r="FS16" s="390"/>
      <c r="FT16" s="390"/>
      <c r="FU16" s="390"/>
      <c r="FV16" s="390"/>
      <c r="FW16" s="390"/>
      <c r="FX16" s="390"/>
      <c r="FY16" s="390"/>
      <c r="FZ16" s="390"/>
      <c r="GA16" s="390"/>
      <c r="GB16" s="390"/>
      <c r="GC16" s="390"/>
      <c r="GD16" s="390"/>
      <c r="GE16" s="390"/>
      <c r="GF16" s="390"/>
      <c r="GG16" s="390"/>
      <c r="GH16" s="390"/>
      <c r="GI16" s="390"/>
      <c r="GJ16" s="390"/>
      <c r="GK16" s="390"/>
      <c r="GL16" s="390"/>
      <c r="GM16" s="390"/>
      <c r="GN16" s="390"/>
      <c r="GO16" s="390"/>
      <c r="GP16" s="390"/>
      <c r="GQ16" s="390"/>
      <c r="GR16" s="390"/>
      <c r="GS16" s="390"/>
      <c r="GT16" s="390"/>
      <c r="GU16" s="390"/>
      <c r="GV16" s="390"/>
      <c r="GW16" s="390"/>
      <c r="GX16" s="390"/>
      <c r="GY16" s="390"/>
      <c r="GZ16" s="390"/>
      <c r="HA16" s="390"/>
      <c r="HB16" s="390"/>
      <c r="HC16" s="390"/>
      <c r="HD16" s="390"/>
      <c r="HE16" s="390"/>
      <c r="HF16" s="390"/>
      <c r="HG16" s="390"/>
      <c r="HH16" s="390"/>
      <c r="HI16" s="390"/>
      <c r="HJ16" s="390"/>
      <c r="HK16" s="390"/>
      <c r="HL16" s="390"/>
      <c r="HM16" s="390"/>
      <c r="HN16" s="390"/>
      <c r="HO16" s="390"/>
      <c r="HP16" s="390"/>
      <c r="HQ16" s="390"/>
      <c r="HR16" s="390"/>
      <c r="HS16" s="390"/>
      <c r="HT16" s="390"/>
      <c r="HU16" s="390"/>
      <c r="HV16" s="390"/>
      <c r="HW16" s="390"/>
      <c r="HX16" s="390"/>
      <c r="HY16" s="390"/>
      <c r="HZ16" s="390"/>
      <c r="IA16" s="390"/>
      <c r="IB16" s="390"/>
      <c r="IC16" s="390"/>
      <c r="ID16" s="390"/>
      <c r="IE16" s="390"/>
      <c r="IF16" s="390"/>
      <c r="IG16" s="390"/>
      <c r="IH16" s="390"/>
      <c r="II16" s="390"/>
      <c r="IJ16" s="390"/>
      <c r="IK16" s="390"/>
      <c r="IL16" s="390"/>
      <c r="IM16" s="390"/>
      <c r="IN16" s="390"/>
      <c r="IO16" s="390"/>
      <c r="IP16" s="390"/>
      <c r="IQ16" s="390"/>
      <c r="IR16" s="390"/>
    </row>
    <row r="17" spans="1:252" s="4" customFormat="1" ht="18.75" customHeight="1" x14ac:dyDescent="0.25">
      <c r="A17" s="55"/>
      <c r="B17" s="54" t="s">
        <v>11</v>
      </c>
      <c r="C17" s="2"/>
      <c r="D17" s="2"/>
      <c r="E17" s="2"/>
      <c r="F17" s="5">
        <f>SUM(F7:F16)</f>
        <v>1792.3720000000001</v>
      </c>
      <c r="G17" s="2"/>
      <c r="H17" s="2"/>
      <c r="I17" s="55"/>
      <c r="J17" s="2"/>
      <c r="K17" s="2"/>
    </row>
    <row r="18" spans="1:252" s="4" customFormat="1" ht="16.5" customHeight="1" x14ac:dyDescent="0.25">
      <c r="A18" s="74"/>
      <c r="B18" s="17"/>
      <c r="C18" s="17"/>
      <c r="D18" s="17"/>
      <c r="E18" s="17"/>
      <c r="F18" s="19"/>
      <c r="G18" s="17"/>
      <c r="H18" s="17"/>
      <c r="I18" s="58"/>
      <c r="J18" s="17"/>
      <c r="K18" s="18"/>
    </row>
    <row r="19" spans="1:252" ht="15.75" x14ac:dyDescent="0.25">
      <c r="A19" s="558" t="s">
        <v>31</v>
      </c>
      <c r="B19" s="559"/>
      <c r="C19" s="559"/>
      <c r="D19" s="559"/>
      <c r="E19" s="559"/>
      <c r="F19" s="559"/>
      <c r="G19" s="559"/>
      <c r="H19" s="559"/>
      <c r="I19" s="559"/>
      <c r="J19" s="559"/>
      <c r="K19" s="560"/>
    </row>
    <row r="20" spans="1:252" s="46" customFormat="1" ht="74.25" customHeight="1" x14ac:dyDescent="0.25">
      <c r="A20" s="105">
        <v>1</v>
      </c>
      <c r="B20" s="79" t="s">
        <v>149</v>
      </c>
      <c r="C20" s="79" t="s">
        <v>83</v>
      </c>
      <c r="D20" s="80" t="s">
        <v>150</v>
      </c>
      <c r="E20" s="80" t="s">
        <v>139</v>
      </c>
      <c r="F20" s="106">
        <v>328.59</v>
      </c>
      <c r="G20" s="79" t="s">
        <v>151</v>
      </c>
      <c r="H20" s="89" t="s">
        <v>34</v>
      </c>
      <c r="I20" s="85" t="s">
        <v>34</v>
      </c>
      <c r="J20" s="90" t="s">
        <v>208</v>
      </c>
      <c r="K20" s="79" t="s">
        <v>152</v>
      </c>
      <c r="L20" s="47"/>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row>
    <row r="21" spans="1:252" s="50" customFormat="1" ht="88.5" customHeight="1" x14ac:dyDescent="0.2">
      <c r="A21" s="105">
        <v>2</v>
      </c>
      <c r="B21" s="107" t="s">
        <v>153</v>
      </c>
      <c r="C21" s="107" t="s">
        <v>97</v>
      </c>
      <c r="D21" s="80" t="s">
        <v>150</v>
      </c>
      <c r="E21" s="80" t="s">
        <v>139</v>
      </c>
      <c r="F21" s="106">
        <v>297.74</v>
      </c>
      <c r="G21" s="107" t="s">
        <v>98</v>
      </c>
      <c r="H21" s="89" t="s">
        <v>34</v>
      </c>
      <c r="I21" s="85" t="s">
        <v>34</v>
      </c>
      <c r="J21" s="90" t="s">
        <v>208</v>
      </c>
      <c r="K21" s="79" t="s">
        <v>152</v>
      </c>
    </row>
    <row r="22" spans="1:252" s="50" customFormat="1" ht="88.5" customHeight="1" x14ac:dyDescent="0.2">
      <c r="A22" s="105">
        <v>3</v>
      </c>
      <c r="B22" s="107" t="s">
        <v>212</v>
      </c>
      <c r="C22" s="107" t="s">
        <v>97</v>
      </c>
      <c r="D22" s="89">
        <v>2017</v>
      </c>
      <c r="E22" s="80" t="s">
        <v>139</v>
      </c>
      <c r="F22" s="106">
        <v>19.12</v>
      </c>
      <c r="G22" s="107" t="s">
        <v>100</v>
      </c>
      <c r="H22" s="89" t="s">
        <v>34</v>
      </c>
      <c r="I22" s="89" t="s">
        <v>34</v>
      </c>
      <c r="J22" s="108"/>
      <c r="K22" s="79" t="s">
        <v>154</v>
      </c>
    </row>
    <row r="23" spans="1:252" s="120" customFormat="1" ht="142.5" customHeight="1" x14ac:dyDescent="0.25">
      <c r="A23" s="109">
        <v>4</v>
      </c>
      <c r="B23" s="110" t="s">
        <v>175</v>
      </c>
      <c r="C23" s="110" t="s">
        <v>97</v>
      </c>
      <c r="D23" s="111" t="s">
        <v>177</v>
      </c>
      <c r="E23" s="88" t="s">
        <v>51</v>
      </c>
      <c r="F23" s="112">
        <v>94.6</v>
      </c>
      <c r="G23" s="110" t="s">
        <v>179</v>
      </c>
      <c r="H23" s="111">
        <v>11.087</v>
      </c>
      <c r="I23" s="111" t="s">
        <v>180</v>
      </c>
      <c r="J23" s="113" t="s">
        <v>211</v>
      </c>
      <c r="K23" s="90" t="s">
        <v>24</v>
      </c>
    </row>
    <row r="24" spans="1:252" s="120" customFormat="1" ht="111" customHeight="1" x14ac:dyDescent="0.25">
      <c r="A24" s="109">
        <v>5</v>
      </c>
      <c r="B24" s="110" t="s">
        <v>176</v>
      </c>
      <c r="C24" s="110" t="s">
        <v>97</v>
      </c>
      <c r="D24" s="111">
        <v>2017</v>
      </c>
      <c r="E24" s="88" t="s">
        <v>51</v>
      </c>
      <c r="F24" s="112">
        <v>49.3</v>
      </c>
      <c r="G24" s="110" t="s">
        <v>178</v>
      </c>
      <c r="H24" s="111">
        <v>6.226</v>
      </c>
      <c r="I24" s="111" t="s">
        <v>220</v>
      </c>
      <c r="J24" s="113" t="s">
        <v>211</v>
      </c>
      <c r="K24" s="90" t="s">
        <v>24</v>
      </c>
    </row>
    <row r="25" spans="1:252" s="103" customFormat="1" ht="15.75" x14ac:dyDescent="0.25">
      <c r="A25" s="121"/>
      <c r="B25" s="122" t="s">
        <v>11</v>
      </c>
      <c r="C25" s="123"/>
      <c r="D25" s="123"/>
      <c r="E25" s="124"/>
      <c r="F25" s="125">
        <f>SUM(F20:F22)</f>
        <v>645.44999999999993</v>
      </c>
      <c r="G25" s="126"/>
      <c r="H25" s="127"/>
      <c r="I25" s="121"/>
      <c r="J25" s="128"/>
      <c r="K25" s="123"/>
    </row>
    <row r="26" spans="1:252" s="103" customFormat="1" ht="16.5" customHeight="1" x14ac:dyDescent="0.25">
      <c r="A26" s="129"/>
      <c r="B26" s="130"/>
      <c r="C26" s="131"/>
      <c r="D26" s="131"/>
      <c r="F26" s="132"/>
      <c r="G26" s="133"/>
      <c r="H26" s="134"/>
      <c r="I26" s="135"/>
      <c r="J26" s="136"/>
      <c r="K26" s="137"/>
    </row>
    <row r="27" spans="1:252" s="104" customFormat="1" ht="15.75" hidden="1" x14ac:dyDescent="0.25">
      <c r="A27" s="546" t="s">
        <v>46</v>
      </c>
      <c r="B27" s="547"/>
      <c r="C27" s="547"/>
      <c r="D27" s="547"/>
      <c r="E27" s="547"/>
      <c r="F27" s="547"/>
      <c r="G27" s="547"/>
      <c r="H27" s="547"/>
      <c r="I27" s="547"/>
      <c r="J27" s="547"/>
      <c r="K27" s="548"/>
    </row>
    <row r="28" spans="1:252" s="142" customFormat="1" ht="15.75" hidden="1" x14ac:dyDescent="0.25">
      <c r="A28" s="138"/>
      <c r="B28" s="139"/>
      <c r="C28" s="139"/>
      <c r="D28" s="140"/>
      <c r="E28" s="140"/>
      <c r="F28" s="141"/>
      <c r="G28" s="139"/>
      <c r="H28" s="140"/>
      <c r="I28" s="140"/>
      <c r="J28" s="140"/>
      <c r="K28" s="139"/>
    </row>
    <row r="29" spans="1:252" s="146" customFormat="1" ht="15.75" hidden="1" x14ac:dyDescent="0.25">
      <c r="A29" s="143"/>
      <c r="B29" s="60" t="s">
        <v>11</v>
      </c>
      <c r="C29" s="144"/>
      <c r="D29" s="144"/>
      <c r="E29" s="144"/>
      <c r="F29" s="145">
        <f>SUM(F28:F28)</f>
        <v>0</v>
      </c>
      <c r="G29" s="144"/>
      <c r="H29" s="144"/>
      <c r="I29" s="143"/>
      <c r="J29" s="144"/>
      <c r="K29" s="144"/>
    </row>
    <row r="30" spans="1:252" s="146" customFormat="1" ht="21" hidden="1" customHeight="1" x14ac:dyDescent="0.25">
      <c r="A30" s="60"/>
      <c r="B30" s="59"/>
      <c r="C30" s="59"/>
      <c r="D30" s="59"/>
      <c r="E30" s="59"/>
      <c r="F30" s="59"/>
      <c r="G30" s="59"/>
      <c r="H30" s="59"/>
      <c r="I30" s="60"/>
      <c r="J30" s="59"/>
      <c r="K30" s="59"/>
    </row>
    <row r="31" spans="1:252" s="149" customFormat="1" ht="18.75" customHeight="1" x14ac:dyDescent="0.25">
      <c r="A31" s="549" t="s">
        <v>48</v>
      </c>
      <c r="B31" s="549"/>
      <c r="C31" s="549"/>
      <c r="D31" s="549"/>
      <c r="E31" s="549"/>
      <c r="F31" s="549"/>
      <c r="G31" s="549"/>
      <c r="H31" s="549"/>
      <c r="I31" s="549"/>
      <c r="J31" s="549"/>
      <c r="K31" s="549"/>
      <c r="L31" s="147"/>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row>
    <row r="32" spans="1:252" s="155" customFormat="1" ht="115.5" customHeight="1" x14ac:dyDescent="0.25">
      <c r="A32" s="94">
        <v>1</v>
      </c>
      <c r="B32" s="82" t="s">
        <v>49</v>
      </c>
      <c r="C32" s="82" t="s">
        <v>101</v>
      </c>
      <c r="D32" s="84" t="s">
        <v>50</v>
      </c>
      <c r="E32" s="150" t="s">
        <v>47</v>
      </c>
      <c r="F32" s="151">
        <v>300</v>
      </c>
      <c r="G32" s="82" t="s">
        <v>213</v>
      </c>
      <c r="H32" s="150" t="s">
        <v>197</v>
      </c>
      <c r="I32" s="152" t="s">
        <v>34</v>
      </c>
      <c r="J32" s="152" t="s">
        <v>34</v>
      </c>
      <c r="K32" s="82" t="s">
        <v>102</v>
      </c>
      <c r="L32" s="153"/>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row>
    <row r="33" spans="1:252" s="155" customFormat="1" ht="81.75" customHeight="1" x14ac:dyDescent="0.25">
      <c r="A33" s="94">
        <v>2</v>
      </c>
      <c r="B33" s="82" t="s">
        <v>214</v>
      </c>
      <c r="C33" s="82" t="s">
        <v>101</v>
      </c>
      <c r="D33" s="84">
        <v>2021</v>
      </c>
      <c r="E33" s="150" t="s">
        <v>47</v>
      </c>
      <c r="F33" s="151">
        <f>23.07*1.07</f>
        <v>24.684900000000003</v>
      </c>
      <c r="G33" s="82" t="s">
        <v>216</v>
      </c>
      <c r="H33" s="150"/>
      <c r="I33" s="84" t="s">
        <v>215</v>
      </c>
      <c r="J33" s="152" t="s">
        <v>34</v>
      </c>
      <c r="K33" s="82" t="s">
        <v>102</v>
      </c>
      <c r="L33" s="153"/>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row>
    <row r="34" spans="1:252" s="6" customFormat="1" ht="16.5" customHeight="1" x14ac:dyDescent="0.25">
      <c r="A34" s="114"/>
      <c r="B34" s="156" t="s">
        <v>11</v>
      </c>
      <c r="C34" s="157"/>
      <c r="D34" s="157"/>
      <c r="E34" s="158"/>
      <c r="F34" s="125">
        <f>SUM(F32:F33)</f>
        <v>324.68490000000003</v>
      </c>
      <c r="G34" s="159"/>
      <c r="H34" s="160"/>
      <c r="I34" s="114"/>
      <c r="J34" s="161"/>
      <c r="K34" s="157"/>
    </row>
    <row r="35" spans="1:252" s="6" customFormat="1" ht="16.5" customHeight="1" x14ac:dyDescent="0.25">
      <c r="A35" s="162"/>
      <c r="B35" s="163"/>
      <c r="C35" s="164"/>
      <c r="D35" s="164"/>
      <c r="E35" s="165"/>
      <c r="F35" s="166"/>
      <c r="G35" s="167"/>
      <c r="H35" s="168"/>
      <c r="I35" s="169"/>
      <c r="J35" s="165"/>
      <c r="K35" s="170"/>
    </row>
    <row r="36" spans="1:252" s="6" customFormat="1" ht="15.75" x14ac:dyDescent="0.25">
      <c r="A36" s="536" t="s">
        <v>33</v>
      </c>
      <c r="B36" s="537"/>
      <c r="C36" s="537"/>
      <c r="D36" s="537"/>
      <c r="E36" s="537"/>
      <c r="F36" s="537"/>
      <c r="G36" s="537"/>
      <c r="H36" s="537"/>
      <c r="I36" s="537"/>
      <c r="J36" s="537"/>
      <c r="K36" s="538"/>
    </row>
    <row r="37" spans="1:252" s="173" customFormat="1" ht="90.75" customHeight="1" x14ac:dyDescent="0.25">
      <c r="A37" s="89">
        <v>1</v>
      </c>
      <c r="B37" s="90" t="s">
        <v>219</v>
      </c>
      <c r="C37" s="90" t="s">
        <v>103</v>
      </c>
      <c r="D37" s="88" t="s">
        <v>218</v>
      </c>
      <c r="E37" s="88" t="s">
        <v>222</v>
      </c>
      <c r="F37" s="91" t="s">
        <v>34</v>
      </c>
      <c r="G37" s="90" t="s">
        <v>217</v>
      </c>
      <c r="H37" s="92" t="s">
        <v>34</v>
      </c>
      <c r="I37" s="92" t="s">
        <v>34</v>
      </c>
      <c r="J37" s="92" t="s">
        <v>34</v>
      </c>
      <c r="K37" s="90" t="s">
        <v>104</v>
      </c>
      <c r="L37" s="171"/>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c r="EN37" s="172"/>
      <c r="EO37" s="172"/>
      <c r="EP37" s="172"/>
      <c r="EQ37" s="172"/>
      <c r="ER37" s="172"/>
      <c r="ES37" s="172"/>
      <c r="ET37" s="172"/>
      <c r="EU37" s="172"/>
      <c r="EV37" s="172"/>
      <c r="EW37" s="172"/>
      <c r="EX37" s="172"/>
      <c r="EY37" s="172"/>
      <c r="EZ37" s="172"/>
      <c r="FA37" s="172"/>
      <c r="FB37" s="172"/>
      <c r="FC37" s="172"/>
      <c r="FD37" s="172"/>
      <c r="FE37" s="172"/>
      <c r="FF37" s="172"/>
      <c r="FG37" s="172"/>
      <c r="FH37" s="172"/>
      <c r="FI37" s="172"/>
      <c r="FJ37" s="172"/>
      <c r="FK37" s="172"/>
      <c r="FL37" s="172"/>
      <c r="FM37" s="172"/>
      <c r="FN37" s="172"/>
      <c r="FO37" s="172"/>
      <c r="FP37" s="172"/>
      <c r="FQ37" s="172"/>
      <c r="FR37" s="172"/>
      <c r="FS37" s="172"/>
      <c r="FT37" s="172"/>
      <c r="FU37" s="172"/>
      <c r="FV37" s="172"/>
      <c r="FW37" s="172"/>
      <c r="FX37" s="172"/>
      <c r="FY37" s="172"/>
      <c r="FZ37" s="172"/>
      <c r="GA37" s="172"/>
      <c r="GB37" s="172"/>
      <c r="GC37" s="172"/>
      <c r="GD37" s="172"/>
      <c r="GE37" s="172"/>
      <c r="GF37" s="172"/>
      <c r="GG37" s="172"/>
      <c r="GH37" s="172"/>
      <c r="GI37" s="172"/>
      <c r="GJ37" s="172"/>
      <c r="GK37" s="172"/>
      <c r="GL37" s="172"/>
      <c r="GM37" s="172"/>
      <c r="GN37" s="172"/>
      <c r="GO37" s="172"/>
      <c r="GP37" s="172"/>
      <c r="GQ37" s="172"/>
      <c r="GR37" s="172"/>
      <c r="GS37" s="172"/>
      <c r="GT37" s="172"/>
      <c r="GU37" s="172"/>
      <c r="GV37" s="172"/>
      <c r="GW37" s="172"/>
      <c r="GX37" s="172"/>
      <c r="GY37" s="172"/>
      <c r="GZ37" s="172"/>
      <c r="HA37" s="172"/>
      <c r="HB37" s="172"/>
      <c r="HC37" s="172"/>
      <c r="HD37" s="172"/>
      <c r="HE37" s="172"/>
      <c r="HF37" s="172"/>
      <c r="HG37" s="172"/>
      <c r="HH37" s="172"/>
      <c r="HI37" s="172"/>
      <c r="HJ37" s="172"/>
      <c r="HK37" s="172"/>
      <c r="HL37" s="172"/>
      <c r="HM37" s="172"/>
      <c r="HN37" s="172"/>
      <c r="HO37" s="172"/>
      <c r="HP37" s="172"/>
      <c r="HQ37" s="172"/>
      <c r="HR37" s="172"/>
      <c r="HS37" s="172"/>
      <c r="HT37" s="172"/>
      <c r="HU37" s="172"/>
      <c r="HV37" s="172"/>
      <c r="HW37" s="172"/>
      <c r="HX37" s="172"/>
      <c r="HY37" s="172"/>
      <c r="HZ37" s="172"/>
      <c r="IA37" s="172"/>
      <c r="IB37" s="172"/>
      <c r="IC37" s="172"/>
      <c r="ID37" s="172"/>
      <c r="IE37" s="172"/>
      <c r="IF37" s="172"/>
      <c r="IG37" s="172"/>
      <c r="IH37" s="172"/>
      <c r="II37" s="172"/>
      <c r="IJ37" s="172"/>
      <c r="IK37" s="172"/>
      <c r="IL37" s="172"/>
      <c r="IM37" s="172"/>
      <c r="IN37" s="172"/>
      <c r="IO37" s="172"/>
      <c r="IP37" s="172"/>
      <c r="IQ37" s="172"/>
      <c r="IR37" s="172"/>
    </row>
    <row r="38" spans="1:252" s="174" customFormat="1" ht="63.75" customHeight="1" x14ac:dyDescent="0.25">
      <c r="A38" s="89">
        <f>A37+1</f>
        <v>2</v>
      </c>
      <c r="B38" s="82" t="s">
        <v>221</v>
      </c>
      <c r="C38" s="82" t="s">
        <v>103</v>
      </c>
      <c r="D38" s="84" t="s">
        <v>62</v>
      </c>
      <c r="E38" s="84" t="s">
        <v>193</v>
      </c>
      <c r="F38" s="81">
        <v>19.84</v>
      </c>
      <c r="G38" s="212" t="s">
        <v>270</v>
      </c>
      <c r="H38" s="84" t="s">
        <v>34</v>
      </c>
      <c r="I38" s="84" t="s">
        <v>231</v>
      </c>
      <c r="J38" s="82" t="s">
        <v>196</v>
      </c>
      <c r="K38" s="82" t="s">
        <v>96</v>
      </c>
    </row>
    <row r="39" spans="1:252" s="174" customFormat="1" ht="78" customHeight="1" x14ac:dyDescent="0.25">
      <c r="A39" s="89">
        <v>3</v>
      </c>
      <c r="B39" s="90" t="s">
        <v>198</v>
      </c>
      <c r="C39" s="90" t="s">
        <v>80</v>
      </c>
      <c r="D39" s="88" t="s">
        <v>105</v>
      </c>
      <c r="E39" s="88" t="s">
        <v>222</v>
      </c>
      <c r="F39" s="93">
        <v>148.97499999999999</v>
      </c>
      <c r="G39" s="90" t="s">
        <v>226</v>
      </c>
      <c r="H39" s="88" t="s">
        <v>34</v>
      </c>
      <c r="I39" s="88" t="s">
        <v>200</v>
      </c>
      <c r="J39" s="381" t="s">
        <v>199</v>
      </c>
      <c r="K39" s="90" t="s">
        <v>169</v>
      </c>
    </row>
    <row r="40" spans="1:252" s="175" customFormat="1" ht="78" customHeight="1" x14ac:dyDescent="0.25">
      <c r="A40" s="84">
        <v>4</v>
      </c>
      <c r="B40" s="83" t="s">
        <v>155</v>
      </c>
      <c r="C40" s="83" t="s">
        <v>80</v>
      </c>
      <c r="D40" s="85" t="s">
        <v>106</v>
      </c>
      <c r="E40" s="85" t="s">
        <v>156</v>
      </c>
      <c r="F40" s="82">
        <v>488</v>
      </c>
      <c r="G40" s="83" t="s">
        <v>195</v>
      </c>
      <c r="H40" s="85" t="s">
        <v>34</v>
      </c>
      <c r="I40" s="85" t="s">
        <v>233</v>
      </c>
      <c r="J40" s="83" t="s">
        <v>203</v>
      </c>
      <c r="K40" s="82" t="s">
        <v>145</v>
      </c>
    </row>
    <row r="41" spans="1:252" s="175" customFormat="1" ht="71.25" customHeight="1" x14ac:dyDescent="0.25">
      <c r="A41" s="84">
        <v>5</v>
      </c>
      <c r="B41" s="83" t="s">
        <v>205</v>
      </c>
      <c r="C41" s="83" t="s">
        <v>80</v>
      </c>
      <c r="D41" s="85" t="s">
        <v>99</v>
      </c>
      <c r="E41" s="85" t="s">
        <v>156</v>
      </c>
      <c r="F41" s="82">
        <v>279.2</v>
      </c>
      <c r="G41" s="83" t="s">
        <v>194</v>
      </c>
      <c r="H41" s="85" t="s">
        <v>34</v>
      </c>
      <c r="I41" s="85" t="s">
        <v>232</v>
      </c>
      <c r="J41" s="83" t="s">
        <v>203</v>
      </c>
      <c r="K41" s="82" t="s">
        <v>145</v>
      </c>
    </row>
    <row r="42" spans="1:252" s="175" customFormat="1" ht="126" customHeight="1" x14ac:dyDescent="0.25">
      <c r="A42" s="84">
        <v>6</v>
      </c>
      <c r="B42" s="83" t="s">
        <v>187</v>
      </c>
      <c r="C42" s="83" t="s">
        <v>191</v>
      </c>
      <c r="D42" s="84" t="s">
        <v>186</v>
      </c>
      <c r="E42" s="85" t="s">
        <v>225</v>
      </c>
      <c r="F42" s="86">
        <v>165.2</v>
      </c>
      <c r="G42" s="83" t="s">
        <v>223</v>
      </c>
      <c r="H42" s="85">
        <v>9.64</v>
      </c>
      <c r="I42" s="84" t="s">
        <v>185</v>
      </c>
      <c r="J42" s="82" t="s">
        <v>174</v>
      </c>
      <c r="K42" s="82" t="s">
        <v>24</v>
      </c>
    </row>
    <row r="43" spans="1:252" s="175" customFormat="1" ht="113.25" customHeight="1" x14ac:dyDescent="0.25">
      <c r="A43" s="84">
        <v>7</v>
      </c>
      <c r="B43" s="83" t="s">
        <v>189</v>
      </c>
      <c r="C43" s="83" t="s">
        <v>190</v>
      </c>
      <c r="D43" s="84" t="s">
        <v>192</v>
      </c>
      <c r="E43" s="85" t="s">
        <v>225</v>
      </c>
      <c r="F43" s="87">
        <v>105.617</v>
      </c>
      <c r="G43" s="83" t="s">
        <v>224</v>
      </c>
      <c r="H43" s="85">
        <v>5.6745000000000001</v>
      </c>
      <c r="I43" s="88" t="s">
        <v>188</v>
      </c>
      <c r="J43" s="82" t="s">
        <v>174</v>
      </c>
      <c r="K43" s="82" t="s">
        <v>24</v>
      </c>
    </row>
    <row r="44" spans="1:252" x14ac:dyDescent="0.25">
      <c r="A44" s="176"/>
      <c r="B44" s="176" t="s">
        <v>11</v>
      </c>
      <c r="C44" s="176"/>
      <c r="D44" s="176"/>
      <c r="E44" s="176"/>
      <c r="F44" s="177">
        <f>SUM(F37:F43)</f>
        <v>1206.8320000000001</v>
      </c>
      <c r="G44" s="176"/>
      <c r="H44" s="176"/>
      <c r="I44" s="176"/>
      <c r="J44" s="176"/>
      <c r="K44" s="176"/>
    </row>
    <row r="45" spans="1:252" s="180" customFormat="1" ht="18.75" customHeight="1" x14ac:dyDescent="0.25">
      <c r="A45" s="85"/>
      <c r="B45" s="85"/>
      <c r="C45" s="85"/>
      <c r="D45" s="85"/>
      <c r="E45" s="85"/>
      <c r="F45" s="85"/>
      <c r="G45" s="85"/>
      <c r="H45" s="85"/>
      <c r="I45" s="85"/>
      <c r="J45" s="85"/>
      <c r="K45" s="85"/>
      <c r="L45" s="178"/>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79"/>
      <c r="FG45" s="179"/>
      <c r="FH45" s="179"/>
      <c r="FI45" s="179"/>
      <c r="FJ45" s="179"/>
      <c r="FK45" s="179"/>
      <c r="FL45" s="179"/>
      <c r="FM45" s="179"/>
      <c r="FN45" s="179"/>
      <c r="FO45" s="179"/>
      <c r="FP45" s="179"/>
      <c r="FQ45" s="179"/>
      <c r="FR45" s="179"/>
      <c r="FS45" s="179"/>
      <c r="FT45" s="179"/>
      <c r="FU45" s="179"/>
      <c r="FV45" s="179"/>
      <c r="FW45" s="179"/>
      <c r="FX45" s="179"/>
      <c r="FY45" s="179"/>
      <c r="FZ45" s="179"/>
      <c r="GA45" s="179"/>
      <c r="GB45" s="179"/>
      <c r="GC45" s="179"/>
      <c r="GD45" s="179"/>
      <c r="GE45" s="179"/>
      <c r="GF45" s="179"/>
      <c r="GG45" s="179"/>
      <c r="GH45" s="179"/>
      <c r="GI45" s="179"/>
      <c r="GJ45" s="179"/>
      <c r="GK45" s="179"/>
      <c r="GL45" s="179"/>
      <c r="GM45" s="179"/>
      <c r="GN45" s="179"/>
      <c r="GO45" s="179"/>
      <c r="GP45" s="179"/>
      <c r="GQ45" s="179"/>
      <c r="GR45" s="179"/>
      <c r="GS45" s="179"/>
      <c r="GT45" s="179"/>
      <c r="GU45" s="179"/>
      <c r="GV45" s="179"/>
      <c r="GW45" s="179"/>
      <c r="GX45" s="179"/>
      <c r="GY45" s="179"/>
      <c r="GZ45" s="179"/>
      <c r="HA45" s="179"/>
      <c r="HB45" s="179"/>
      <c r="HC45" s="179"/>
      <c r="HD45" s="179"/>
      <c r="HE45" s="179"/>
      <c r="HF45" s="179"/>
      <c r="HG45" s="179"/>
      <c r="HH45" s="179"/>
      <c r="HI45" s="179"/>
      <c r="HJ45" s="179"/>
      <c r="HK45" s="179"/>
      <c r="HL45" s="179"/>
      <c r="HM45" s="179"/>
      <c r="HN45" s="179"/>
      <c r="HO45" s="179"/>
      <c r="HP45" s="179"/>
      <c r="HQ45" s="179"/>
      <c r="HR45" s="179"/>
      <c r="HS45" s="179"/>
      <c r="HT45" s="179"/>
      <c r="HU45" s="179"/>
      <c r="HV45" s="179"/>
      <c r="HW45" s="179"/>
      <c r="HX45" s="179"/>
      <c r="HY45" s="179"/>
      <c r="HZ45" s="179"/>
      <c r="IA45" s="179"/>
      <c r="IB45" s="179"/>
      <c r="IC45" s="179"/>
      <c r="ID45" s="179"/>
      <c r="IE45" s="179"/>
      <c r="IF45" s="179"/>
      <c r="IG45" s="179"/>
      <c r="IH45" s="179"/>
      <c r="II45" s="179"/>
      <c r="IJ45" s="179"/>
      <c r="IK45" s="179"/>
      <c r="IL45" s="179"/>
      <c r="IM45" s="179"/>
      <c r="IN45" s="179"/>
      <c r="IO45" s="179"/>
      <c r="IP45" s="179"/>
      <c r="IQ45" s="179"/>
      <c r="IR45" s="179"/>
    </row>
    <row r="46" spans="1:252" s="181" customFormat="1" ht="15.75" x14ac:dyDescent="0.25">
      <c r="A46" s="539" t="s">
        <v>12</v>
      </c>
      <c r="B46" s="539"/>
      <c r="C46" s="539"/>
      <c r="D46" s="539"/>
      <c r="E46" s="539"/>
      <c r="F46" s="539"/>
      <c r="G46" s="539"/>
      <c r="H46" s="539"/>
      <c r="I46" s="539"/>
      <c r="J46" s="539"/>
      <c r="K46" s="539"/>
    </row>
    <row r="47" spans="1:252" s="181" customFormat="1" ht="15.75" x14ac:dyDescent="0.25">
      <c r="A47" s="543" t="s">
        <v>27</v>
      </c>
      <c r="B47" s="544"/>
      <c r="C47" s="544"/>
      <c r="D47" s="544"/>
      <c r="E47" s="544"/>
      <c r="F47" s="544"/>
      <c r="G47" s="544"/>
      <c r="H47" s="544"/>
      <c r="I47" s="544"/>
      <c r="J47" s="544"/>
      <c r="K47" s="545"/>
    </row>
    <row r="48" spans="1:252" s="175" customFormat="1" ht="63" x14ac:dyDescent="0.25">
      <c r="A48" s="84"/>
      <c r="B48" s="83" t="s">
        <v>118</v>
      </c>
      <c r="C48" s="83" t="s">
        <v>119</v>
      </c>
      <c r="D48" s="85" t="s">
        <v>120</v>
      </c>
      <c r="E48" s="85" t="s">
        <v>121</v>
      </c>
      <c r="F48" s="217">
        <v>3996</v>
      </c>
      <c r="G48" s="83" t="s">
        <v>122</v>
      </c>
      <c r="H48" s="85"/>
      <c r="I48" s="85" t="s">
        <v>123</v>
      </c>
      <c r="J48" s="82" t="s">
        <v>113</v>
      </c>
      <c r="K48" s="83" t="s">
        <v>92</v>
      </c>
    </row>
    <row r="49" spans="1:252" s="175" customFormat="1" ht="63" x14ac:dyDescent="0.25">
      <c r="A49" s="84"/>
      <c r="B49" s="83" t="s">
        <v>124</v>
      </c>
      <c r="C49" s="83" t="s">
        <v>119</v>
      </c>
      <c r="D49" s="85" t="s">
        <v>120</v>
      </c>
      <c r="E49" s="85" t="s">
        <v>121</v>
      </c>
      <c r="F49" s="182"/>
      <c r="G49" s="83" t="s">
        <v>122</v>
      </c>
      <c r="H49" s="85"/>
      <c r="I49" s="85" t="s">
        <v>125</v>
      </c>
      <c r="J49" s="82" t="s">
        <v>113</v>
      </c>
      <c r="K49" s="83" t="s">
        <v>92</v>
      </c>
    </row>
    <row r="50" spans="1:252" s="175" customFormat="1" ht="47.25" x14ac:dyDescent="0.25">
      <c r="A50" s="84"/>
      <c r="B50" s="212" t="s">
        <v>253</v>
      </c>
      <c r="C50" s="212" t="s">
        <v>237</v>
      </c>
      <c r="D50" s="214" t="s">
        <v>99</v>
      </c>
      <c r="E50" s="214" t="s">
        <v>22</v>
      </c>
      <c r="F50" s="215"/>
      <c r="G50" s="212" t="s">
        <v>122</v>
      </c>
      <c r="H50" s="214"/>
      <c r="I50" s="214" t="s">
        <v>248</v>
      </c>
      <c r="J50" s="212" t="s">
        <v>243</v>
      </c>
      <c r="K50" s="212" t="s">
        <v>355</v>
      </c>
    </row>
    <row r="51" spans="1:252" s="175" customFormat="1" ht="47.25" x14ac:dyDescent="0.25">
      <c r="A51" s="84"/>
      <c r="B51" s="212" t="s">
        <v>254</v>
      </c>
      <c r="C51" s="212" t="s">
        <v>237</v>
      </c>
      <c r="D51" s="214" t="s">
        <v>240</v>
      </c>
      <c r="E51" s="214" t="s">
        <v>22</v>
      </c>
      <c r="F51" s="215"/>
      <c r="G51" s="212" t="s">
        <v>122</v>
      </c>
      <c r="H51" s="214"/>
      <c r="I51" s="214" t="s">
        <v>247</v>
      </c>
      <c r="J51" s="212" t="s">
        <v>242</v>
      </c>
      <c r="K51" s="212" t="s">
        <v>252</v>
      </c>
    </row>
    <row r="52" spans="1:252" s="175" customFormat="1" ht="47.25" x14ac:dyDescent="0.25">
      <c r="A52" s="84"/>
      <c r="B52" s="212" t="s">
        <v>254</v>
      </c>
      <c r="C52" s="212" t="s">
        <v>237</v>
      </c>
      <c r="D52" s="214" t="s">
        <v>245</v>
      </c>
      <c r="E52" s="214" t="s">
        <v>22</v>
      </c>
      <c r="F52" s="215"/>
      <c r="G52" s="212" t="s">
        <v>122</v>
      </c>
      <c r="H52" s="214"/>
      <c r="I52" s="214" t="s">
        <v>239</v>
      </c>
      <c r="J52" s="212"/>
      <c r="K52" s="212" t="s">
        <v>355</v>
      </c>
    </row>
    <row r="53" spans="1:252" s="175" customFormat="1" ht="47.25" x14ac:dyDescent="0.25">
      <c r="A53" s="84"/>
      <c r="B53" s="212" t="s">
        <v>244</v>
      </c>
      <c r="C53" s="212" t="s">
        <v>237</v>
      </c>
      <c r="D53" s="214" t="s">
        <v>240</v>
      </c>
      <c r="E53" s="214" t="s">
        <v>22</v>
      </c>
      <c r="F53" s="215"/>
      <c r="G53" s="212" t="s">
        <v>238</v>
      </c>
      <c r="H53" s="214"/>
      <c r="I53" s="214" t="s">
        <v>241</v>
      </c>
      <c r="J53" s="212" t="s">
        <v>242</v>
      </c>
      <c r="K53" s="212" t="s">
        <v>356</v>
      </c>
    </row>
    <row r="54" spans="1:252" s="175" customFormat="1" ht="47.25" x14ac:dyDescent="0.25">
      <c r="A54" s="84"/>
      <c r="B54" s="212" t="s">
        <v>244</v>
      </c>
      <c r="C54" s="212" t="s">
        <v>237</v>
      </c>
      <c r="D54" s="214" t="s">
        <v>246</v>
      </c>
      <c r="E54" s="214" t="s">
        <v>22</v>
      </c>
      <c r="F54" s="215"/>
      <c r="G54" s="212" t="s">
        <v>122</v>
      </c>
      <c r="H54" s="214"/>
      <c r="I54" s="214" t="s">
        <v>241</v>
      </c>
      <c r="J54" s="212"/>
      <c r="K54" s="212"/>
    </row>
    <row r="55" spans="1:252" s="175" customFormat="1" ht="51.75" customHeight="1" x14ac:dyDescent="0.25">
      <c r="A55" s="84"/>
      <c r="B55" s="95" t="s">
        <v>255</v>
      </c>
      <c r="C55" s="95" t="s">
        <v>119</v>
      </c>
      <c r="D55" s="92" t="s">
        <v>186</v>
      </c>
      <c r="E55" s="92" t="s">
        <v>263</v>
      </c>
      <c r="F55" s="194"/>
      <c r="G55" s="95" t="s">
        <v>256</v>
      </c>
      <c r="H55" s="92"/>
      <c r="I55" s="92" t="s">
        <v>264</v>
      </c>
      <c r="J55" s="95" t="s">
        <v>257</v>
      </c>
      <c r="K55" s="95" t="s">
        <v>258</v>
      </c>
    </row>
    <row r="56" spans="1:252" s="175" customFormat="1" ht="54.75" customHeight="1" x14ac:dyDescent="0.25">
      <c r="A56" s="84"/>
      <c r="B56" s="95" t="s">
        <v>260</v>
      </c>
      <c r="C56" s="95" t="s">
        <v>119</v>
      </c>
      <c r="D56" s="92" t="s">
        <v>261</v>
      </c>
      <c r="E56" s="92" t="s">
        <v>263</v>
      </c>
      <c r="F56" s="194"/>
      <c r="G56" s="95" t="s">
        <v>256</v>
      </c>
      <c r="H56" s="92"/>
      <c r="I56" s="92" t="s">
        <v>265</v>
      </c>
      <c r="J56" s="95" t="s">
        <v>268</v>
      </c>
      <c r="K56" s="95" t="s">
        <v>258</v>
      </c>
    </row>
    <row r="57" spans="1:252" s="175" customFormat="1" ht="63" x14ac:dyDescent="0.25">
      <c r="A57" s="84"/>
      <c r="B57" s="95" t="s">
        <v>259</v>
      </c>
      <c r="C57" s="95" t="s">
        <v>119</v>
      </c>
      <c r="D57" s="92" t="s">
        <v>269</v>
      </c>
      <c r="E57" s="92" t="s">
        <v>262</v>
      </c>
      <c r="F57" s="194"/>
      <c r="G57" s="95" t="s">
        <v>256</v>
      </c>
      <c r="H57" s="92"/>
      <c r="I57" s="92" t="s">
        <v>266</v>
      </c>
      <c r="J57" s="95" t="s">
        <v>113</v>
      </c>
      <c r="K57" s="95" t="s">
        <v>267</v>
      </c>
    </row>
    <row r="58" spans="1:252" s="216" customFormat="1" ht="15.75" x14ac:dyDescent="0.25">
      <c r="A58" s="84"/>
      <c r="B58" s="212"/>
      <c r="C58" s="212"/>
      <c r="D58" s="214"/>
      <c r="E58" s="214"/>
      <c r="F58" s="215"/>
      <c r="G58" s="212"/>
      <c r="H58" s="214"/>
      <c r="I58" s="214"/>
      <c r="J58" s="212"/>
      <c r="K58" s="212"/>
    </row>
    <row r="59" spans="1:252" s="3" customFormat="1" ht="15.75" x14ac:dyDescent="0.25">
      <c r="A59" s="183"/>
      <c r="B59" s="184" t="s">
        <v>11</v>
      </c>
      <c r="C59" s="185"/>
      <c r="D59" s="185"/>
      <c r="E59" s="185"/>
      <c r="F59" s="186">
        <f>SUM(F48:F58)</f>
        <v>3996</v>
      </c>
      <c r="G59" s="213"/>
      <c r="H59" s="184"/>
      <c r="I59" s="188"/>
      <c r="J59" s="189"/>
      <c r="K59" s="189"/>
    </row>
    <row r="60" spans="1:252" s="3" customFormat="1" ht="15.75" x14ac:dyDescent="0.25">
      <c r="A60" s="183"/>
      <c r="B60" s="185"/>
      <c r="C60" s="185"/>
      <c r="D60" s="185"/>
      <c r="E60" s="185"/>
      <c r="F60" s="190"/>
      <c r="G60" s="187"/>
      <c r="H60" s="184"/>
      <c r="I60" s="188"/>
      <c r="J60" s="189"/>
      <c r="K60" s="189"/>
    </row>
    <row r="61" spans="1:252" s="181" customFormat="1" ht="15.75" x14ac:dyDescent="0.25">
      <c r="A61" s="553" t="s">
        <v>28</v>
      </c>
      <c r="B61" s="553"/>
      <c r="C61" s="553"/>
      <c r="D61" s="553"/>
      <c r="E61" s="553"/>
      <c r="F61" s="553"/>
      <c r="G61" s="553"/>
      <c r="H61" s="553"/>
      <c r="I61" s="553"/>
      <c r="J61" s="553"/>
      <c r="K61" s="554"/>
    </row>
    <row r="62" spans="1:252" s="118" customFormat="1" ht="58.5" customHeight="1" x14ac:dyDescent="0.25">
      <c r="A62" s="94">
        <v>1</v>
      </c>
      <c r="B62" s="90" t="s">
        <v>159</v>
      </c>
      <c r="C62" s="82" t="s">
        <v>126</v>
      </c>
      <c r="D62" s="84" t="s">
        <v>158</v>
      </c>
      <c r="E62" s="84" t="s">
        <v>63</v>
      </c>
      <c r="F62" s="191">
        <v>221</v>
      </c>
      <c r="G62" s="82" t="s">
        <v>160</v>
      </c>
      <c r="H62" s="192" t="s">
        <v>235</v>
      </c>
      <c r="I62" s="84" t="s">
        <v>23</v>
      </c>
      <c r="J62" s="82" t="s">
        <v>236</v>
      </c>
      <c r="K62" s="82" t="s">
        <v>234</v>
      </c>
      <c r="L62" s="115"/>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row>
    <row r="63" spans="1:252" s="118" customFormat="1" ht="57.75" customHeight="1" x14ac:dyDescent="0.25">
      <c r="A63" s="94">
        <v>2</v>
      </c>
      <c r="B63" s="82" t="s">
        <v>161</v>
      </c>
      <c r="C63" s="82" t="s">
        <v>126</v>
      </c>
      <c r="D63" s="84" t="s">
        <v>170</v>
      </c>
      <c r="E63" s="84" t="s">
        <v>51</v>
      </c>
      <c r="F63" s="193">
        <v>295</v>
      </c>
      <c r="G63" s="82" t="s">
        <v>162</v>
      </c>
      <c r="H63" s="97" t="s">
        <v>25</v>
      </c>
      <c r="I63" s="84" t="s">
        <v>23</v>
      </c>
      <c r="J63" s="82" t="s">
        <v>249</v>
      </c>
      <c r="K63" s="83" t="s">
        <v>92</v>
      </c>
      <c r="L63" s="115"/>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row>
    <row r="64" spans="1:252" s="372" customFormat="1" ht="65.25" customHeight="1" x14ac:dyDescent="0.25">
      <c r="A64" s="373">
        <v>3</v>
      </c>
      <c r="B64" s="374" t="s">
        <v>364</v>
      </c>
      <c r="C64" s="374" t="s">
        <v>126</v>
      </c>
      <c r="D64" s="375" t="s">
        <v>171</v>
      </c>
      <c r="E64" s="375" t="s">
        <v>90</v>
      </c>
      <c r="F64" s="376">
        <v>320</v>
      </c>
      <c r="G64" s="374" t="s">
        <v>128</v>
      </c>
      <c r="H64" s="377" t="s">
        <v>25</v>
      </c>
      <c r="I64" s="375" t="s">
        <v>23</v>
      </c>
      <c r="J64" s="374" t="s">
        <v>250</v>
      </c>
      <c r="K64" s="374" t="s">
        <v>353</v>
      </c>
      <c r="L64" s="153"/>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4"/>
      <c r="ER64" s="154"/>
      <c r="ES64" s="154"/>
      <c r="ET64" s="154"/>
      <c r="EU64" s="154"/>
      <c r="EV64" s="154"/>
      <c r="EW64" s="154"/>
      <c r="EX64" s="154"/>
      <c r="EY64" s="154"/>
      <c r="EZ64" s="154"/>
      <c r="FA64" s="154"/>
      <c r="FB64" s="154"/>
      <c r="FC64" s="154"/>
      <c r="FD64" s="154"/>
      <c r="FE64" s="154"/>
      <c r="FF64" s="154"/>
      <c r="FG64" s="154"/>
      <c r="FH64" s="154"/>
      <c r="FI64" s="154"/>
      <c r="FJ64" s="154"/>
      <c r="FK64" s="154"/>
      <c r="FL64" s="154"/>
      <c r="FM64" s="154"/>
      <c r="FN64" s="154"/>
      <c r="FO64" s="154"/>
      <c r="FP64" s="154"/>
      <c r="FQ64" s="154"/>
      <c r="FR64" s="154"/>
      <c r="FS64" s="154"/>
      <c r="FT64" s="154"/>
      <c r="FU64" s="154"/>
      <c r="FV64" s="154"/>
      <c r="FW64" s="154"/>
      <c r="FX64" s="154"/>
      <c r="FY64" s="154"/>
      <c r="FZ64" s="154"/>
      <c r="GA64" s="154"/>
      <c r="GB64" s="154"/>
      <c r="GC64" s="154"/>
      <c r="GD64" s="154"/>
      <c r="GE64" s="154"/>
      <c r="GF64" s="154"/>
      <c r="GG64" s="154"/>
      <c r="GH64" s="154"/>
      <c r="GI64" s="154"/>
      <c r="GJ64" s="154"/>
      <c r="GK64" s="154"/>
      <c r="GL64" s="154"/>
      <c r="GM64" s="154"/>
      <c r="GN64" s="154"/>
      <c r="GO64" s="154"/>
      <c r="GP64" s="154"/>
      <c r="GQ64" s="154"/>
      <c r="GR64" s="154"/>
      <c r="GS64" s="154"/>
      <c r="GT64" s="154"/>
      <c r="GU64" s="154"/>
      <c r="GV64" s="154"/>
      <c r="GW64" s="154"/>
      <c r="GX64" s="154"/>
      <c r="GY64" s="154"/>
      <c r="GZ64" s="154"/>
      <c r="HA64" s="154"/>
      <c r="HB64" s="154"/>
      <c r="HC64" s="154"/>
      <c r="HD64" s="154"/>
      <c r="HE64" s="154"/>
      <c r="HF64" s="154"/>
      <c r="HG64" s="154"/>
      <c r="HH64" s="154"/>
      <c r="HI64" s="154"/>
      <c r="HJ64" s="154"/>
      <c r="HK64" s="154"/>
      <c r="HL64" s="154"/>
      <c r="HM64" s="154"/>
      <c r="HN64" s="154"/>
      <c r="HO64" s="154"/>
      <c r="HP64" s="154"/>
      <c r="HQ64" s="154"/>
      <c r="HR64" s="154"/>
      <c r="HS64" s="154"/>
      <c r="HT64" s="154"/>
      <c r="HU64" s="154"/>
      <c r="HV64" s="154"/>
      <c r="HW64" s="154"/>
      <c r="HX64" s="154"/>
      <c r="HY64" s="154"/>
      <c r="HZ64" s="154"/>
      <c r="IA64" s="154"/>
      <c r="IB64" s="154"/>
      <c r="IC64" s="154"/>
      <c r="ID64" s="154"/>
      <c r="IE64" s="154"/>
      <c r="IF64" s="154"/>
      <c r="IG64" s="154"/>
      <c r="IH64" s="154"/>
      <c r="II64" s="154"/>
      <c r="IJ64" s="154"/>
      <c r="IK64" s="154"/>
      <c r="IL64" s="154"/>
      <c r="IM64" s="154"/>
      <c r="IN64" s="154"/>
      <c r="IO64" s="154"/>
      <c r="IP64" s="154"/>
      <c r="IQ64" s="154"/>
      <c r="IR64" s="154"/>
    </row>
    <row r="65" spans="1:252" s="372" customFormat="1" ht="67.5" customHeight="1" x14ac:dyDescent="0.25">
      <c r="A65" s="373">
        <v>4</v>
      </c>
      <c r="B65" s="374" t="s">
        <v>365</v>
      </c>
      <c r="C65" s="374" t="s">
        <v>126</v>
      </c>
      <c r="D65" s="375" t="s">
        <v>172</v>
      </c>
      <c r="E65" s="378" t="s">
        <v>90</v>
      </c>
      <c r="F65" s="379">
        <v>167</v>
      </c>
      <c r="G65" s="380" t="s">
        <v>163</v>
      </c>
      <c r="H65" s="377" t="s">
        <v>25</v>
      </c>
      <c r="I65" s="378" t="s">
        <v>127</v>
      </c>
      <c r="J65" s="374" t="s">
        <v>250</v>
      </c>
      <c r="K65" s="374" t="s">
        <v>353</v>
      </c>
      <c r="L65" s="153"/>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4"/>
      <c r="EN65" s="154"/>
      <c r="EO65" s="154"/>
      <c r="EP65" s="154"/>
      <c r="EQ65" s="154"/>
      <c r="ER65" s="154"/>
      <c r="ES65" s="154"/>
      <c r="ET65" s="154"/>
      <c r="EU65" s="154"/>
      <c r="EV65" s="154"/>
      <c r="EW65" s="154"/>
      <c r="EX65" s="154"/>
      <c r="EY65" s="154"/>
      <c r="EZ65" s="154"/>
      <c r="FA65" s="154"/>
      <c r="FB65" s="154"/>
      <c r="FC65" s="154"/>
      <c r="FD65" s="154"/>
      <c r="FE65" s="154"/>
      <c r="FF65" s="154"/>
      <c r="FG65" s="154"/>
      <c r="FH65" s="154"/>
      <c r="FI65" s="154"/>
      <c r="FJ65" s="154"/>
      <c r="FK65" s="154"/>
      <c r="FL65" s="154"/>
      <c r="FM65" s="154"/>
      <c r="FN65" s="154"/>
      <c r="FO65" s="154"/>
      <c r="FP65" s="154"/>
      <c r="FQ65" s="154"/>
      <c r="FR65" s="154"/>
      <c r="FS65" s="154"/>
      <c r="FT65" s="154"/>
      <c r="FU65" s="154"/>
      <c r="FV65" s="154"/>
      <c r="FW65" s="154"/>
      <c r="FX65" s="154"/>
      <c r="FY65" s="154"/>
      <c r="FZ65" s="154"/>
      <c r="GA65" s="154"/>
      <c r="GB65" s="154"/>
      <c r="GC65" s="154"/>
      <c r="GD65" s="154"/>
      <c r="GE65" s="154"/>
      <c r="GF65" s="154"/>
      <c r="GG65" s="154"/>
      <c r="GH65" s="154"/>
      <c r="GI65" s="154"/>
      <c r="GJ65" s="154"/>
      <c r="GK65" s="154"/>
      <c r="GL65" s="154"/>
      <c r="GM65" s="154"/>
      <c r="GN65" s="154"/>
      <c r="GO65" s="154"/>
      <c r="GP65" s="154"/>
      <c r="GQ65" s="154"/>
      <c r="GR65" s="154"/>
      <c r="GS65" s="154"/>
      <c r="GT65" s="154"/>
      <c r="GU65" s="154"/>
      <c r="GV65" s="154"/>
      <c r="GW65" s="154"/>
      <c r="GX65" s="154"/>
      <c r="GY65" s="154"/>
      <c r="GZ65" s="154"/>
      <c r="HA65" s="154"/>
      <c r="HB65" s="154"/>
      <c r="HC65" s="154"/>
      <c r="HD65" s="154"/>
      <c r="HE65" s="154"/>
      <c r="HF65" s="154"/>
      <c r="HG65" s="154"/>
      <c r="HH65" s="154"/>
      <c r="HI65" s="154"/>
      <c r="HJ65" s="154"/>
      <c r="HK65" s="154"/>
      <c r="HL65" s="154"/>
      <c r="HM65" s="154"/>
      <c r="HN65" s="154"/>
      <c r="HO65" s="154"/>
      <c r="HP65" s="154"/>
      <c r="HQ65" s="154"/>
      <c r="HR65" s="154"/>
      <c r="HS65" s="154"/>
      <c r="HT65" s="154"/>
      <c r="HU65" s="154"/>
      <c r="HV65" s="154"/>
      <c r="HW65" s="154"/>
      <c r="HX65" s="154"/>
      <c r="HY65" s="154"/>
      <c r="HZ65" s="154"/>
      <c r="IA65" s="154"/>
      <c r="IB65" s="154"/>
      <c r="IC65" s="154"/>
      <c r="ID65" s="154"/>
      <c r="IE65" s="154"/>
      <c r="IF65" s="154"/>
      <c r="IG65" s="154"/>
      <c r="IH65" s="154"/>
      <c r="II65" s="154"/>
      <c r="IJ65" s="154"/>
      <c r="IK65" s="154"/>
      <c r="IL65" s="154"/>
      <c r="IM65" s="154"/>
      <c r="IN65" s="154"/>
      <c r="IO65" s="154"/>
      <c r="IP65" s="154"/>
      <c r="IQ65" s="154"/>
      <c r="IR65" s="154"/>
    </row>
    <row r="66" spans="1:252" s="197" customFormat="1" ht="46.5" customHeight="1" x14ac:dyDescent="0.25">
      <c r="A66" s="94">
        <v>5</v>
      </c>
      <c r="B66" s="83" t="s">
        <v>164</v>
      </c>
      <c r="C66" s="83" t="s">
        <v>129</v>
      </c>
      <c r="D66" s="84" t="s">
        <v>170</v>
      </c>
      <c r="E66" s="85" t="s">
        <v>90</v>
      </c>
      <c r="F66" s="195">
        <v>726</v>
      </c>
      <c r="G66" s="83" t="s">
        <v>130</v>
      </c>
      <c r="H66" s="97" t="s">
        <v>25</v>
      </c>
      <c r="I66" s="85" t="s">
        <v>131</v>
      </c>
      <c r="J66" s="82" t="s">
        <v>249</v>
      </c>
      <c r="K66" s="82" t="s">
        <v>353</v>
      </c>
      <c r="L66" s="171"/>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c r="EN66" s="172"/>
      <c r="EO66" s="172"/>
      <c r="EP66" s="172"/>
      <c r="EQ66" s="172"/>
      <c r="ER66" s="172"/>
      <c r="ES66" s="172"/>
      <c r="ET66" s="172"/>
      <c r="EU66" s="172"/>
      <c r="EV66" s="172"/>
      <c r="EW66" s="172"/>
      <c r="EX66" s="172"/>
      <c r="EY66" s="172"/>
      <c r="EZ66" s="172"/>
      <c r="FA66" s="172"/>
      <c r="FB66" s="172"/>
      <c r="FC66" s="172"/>
      <c r="FD66" s="172"/>
      <c r="FE66" s="172"/>
      <c r="FF66" s="172"/>
      <c r="FG66" s="172"/>
      <c r="FH66" s="172"/>
      <c r="FI66" s="172"/>
      <c r="FJ66" s="172"/>
      <c r="FK66" s="172"/>
      <c r="FL66" s="172"/>
      <c r="FM66" s="172"/>
      <c r="FN66" s="172"/>
      <c r="FO66" s="172"/>
      <c r="FP66" s="172"/>
      <c r="FQ66" s="172"/>
      <c r="FR66" s="172"/>
      <c r="FS66" s="172"/>
      <c r="FT66" s="172"/>
      <c r="FU66" s="172"/>
      <c r="FV66" s="172"/>
      <c r="FW66" s="172"/>
      <c r="FX66" s="172"/>
      <c r="FY66" s="172"/>
      <c r="FZ66" s="172"/>
      <c r="GA66" s="172"/>
      <c r="GB66" s="172"/>
      <c r="GC66" s="172"/>
      <c r="GD66" s="172"/>
      <c r="GE66" s="172"/>
      <c r="GF66" s="172"/>
      <c r="GG66" s="172"/>
      <c r="GH66" s="172"/>
      <c r="GI66" s="172"/>
      <c r="GJ66" s="172"/>
      <c r="GK66" s="172"/>
      <c r="GL66" s="172"/>
      <c r="GM66" s="172"/>
      <c r="GN66" s="172"/>
      <c r="GO66" s="172"/>
      <c r="GP66" s="172"/>
      <c r="GQ66" s="172"/>
      <c r="GR66" s="172"/>
      <c r="GS66" s="172"/>
      <c r="GT66" s="172"/>
      <c r="GU66" s="172"/>
      <c r="GV66" s="172"/>
      <c r="GW66" s="172"/>
      <c r="GX66" s="172"/>
      <c r="GY66" s="172"/>
      <c r="GZ66" s="172"/>
      <c r="HA66" s="172"/>
      <c r="HB66" s="172"/>
      <c r="HC66" s="172"/>
      <c r="HD66" s="172"/>
      <c r="HE66" s="172"/>
      <c r="HF66" s="172"/>
      <c r="HG66" s="172"/>
      <c r="HH66" s="172"/>
      <c r="HI66" s="172"/>
      <c r="HJ66" s="172"/>
      <c r="HK66" s="172"/>
      <c r="HL66" s="172"/>
      <c r="HM66" s="172"/>
      <c r="HN66" s="172"/>
      <c r="HO66" s="172"/>
      <c r="HP66" s="172"/>
      <c r="HQ66" s="172"/>
      <c r="HR66" s="172"/>
      <c r="HS66" s="172"/>
      <c r="HT66" s="172"/>
      <c r="HU66" s="172"/>
      <c r="HV66" s="172"/>
      <c r="HW66" s="172"/>
      <c r="HX66" s="172"/>
      <c r="HY66" s="172"/>
      <c r="HZ66" s="172"/>
      <c r="IA66" s="172"/>
      <c r="IB66" s="172"/>
      <c r="IC66" s="172"/>
      <c r="ID66" s="172"/>
      <c r="IE66" s="172"/>
      <c r="IF66" s="172"/>
      <c r="IG66" s="172"/>
      <c r="IH66" s="172"/>
      <c r="II66" s="172"/>
      <c r="IJ66" s="172"/>
      <c r="IK66" s="172"/>
      <c r="IL66" s="172"/>
      <c r="IM66" s="172"/>
      <c r="IN66" s="172"/>
      <c r="IO66" s="172"/>
      <c r="IP66" s="172"/>
      <c r="IQ66" s="172"/>
      <c r="IR66" s="172"/>
    </row>
    <row r="67" spans="1:252" s="181" customFormat="1" ht="20.25" customHeight="1" x14ac:dyDescent="0.25">
      <c r="A67" s="183"/>
      <c r="B67" s="184" t="s">
        <v>11</v>
      </c>
      <c r="C67" s="185"/>
      <c r="D67" s="184"/>
      <c r="E67" s="185"/>
      <c r="F67" s="198">
        <f>F62+F63+F64+F66</f>
        <v>1562</v>
      </c>
      <c r="G67" s="185"/>
      <c r="H67" s="188"/>
      <c r="I67" s="184"/>
      <c r="J67" s="185"/>
      <c r="K67" s="185"/>
    </row>
    <row r="68" spans="1:252" s="181" customFormat="1" ht="15" customHeight="1" x14ac:dyDescent="0.25">
      <c r="A68" s="199"/>
      <c r="B68" s="200"/>
      <c r="C68" s="200"/>
      <c r="D68" s="130"/>
      <c r="E68" s="200"/>
      <c r="F68" s="201"/>
      <c r="G68" s="200"/>
      <c r="H68" s="202"/>
      <c r="I68" s="130"/>
      <c r="J68" s="200"/>
      <c r="K68" s="203"/>
    </row>
    <row r="69" spans="1:252" s="205" customFormat="1" ht="15.75" x14ac:dyDescent="0.25">
      <c r="A69" s="561" t="s">
        <v>52</v>
      </c>
      <c r="B69" s="562"/>
      <c r="C69" s="562"/>
      <c r="D69" s="562"/>
      <c r="E69" s="562"/>
      <c r="F69" s="562"/>
      <c r="G69" s="562"/>
      <c r="H69" s="562"/>
      <c r="I69" s="562"/>
      <c r="J69" s="562"/>
      <c r="K69" s="563"/>
      <c r="L69" s="204"/>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c r="CP69" s="179"/>
      <c r="CQ69" s="179"/>
      <c r="CR69" s="179"/>
      <c r="CS69" s="179"/>
      <c r="CT69" s="179"/>
      <c r="CU69" s="179"/>
      <c r="CV69" s="179"/>
      <c r="CW69" s="179"/>
      <c r="CX69" s="179"/>
      <c r="CY69" s="179"/>
      <c r="CZ69" s="179"/>
      <c r="DA69" s="179"/>
      <c r="DB69" s="179"/>
      <c r="DC69" s="179"/>
      <c r="DD69" s="179"/>
      <c r="DE69" s="179"/>
      <c r="DF69" s="179"/>
      <c r="DG69" s="179"/>
      <c r="DH69" s="179"/>
      <c r="DI69" s="179"/>
      <c r="DJ69" s="179"/>
      <c r="DK69" s="179"/>
      <c r="DL69" s="179"/>
      <c r="DM69" s="179"/>
      <c r="DN69" s="179"/>
      <c r="DO69" s="179"/>
      <c r="DP69" s="179"/>
      <c r="DQ69" s="179"/>
      <c r="DR69" s="179"/>
      <c r="DS69" s="179"/>
      <c r="DT69" s="179"/>
      <c r="DU69" s="179"/>
      <c r="DV69" s="179"/>
      <c r="DW69" s="179"/>
      <c r="DX69" s="179"/>
      <c r="DY69" s="179"/>
      <c r="DZ69" s="179"/>
      <c r="EA69" s="179"/>
      <c r="EB69" s="179"/>
      <c r="EC69" s="179"/>
      <c r="ED69" s="179"/>
      <c r="EE69" s="179"/>
      <c r="EF69" s="179"/>
      <c r="EG69" s="179"/>
      <c r="EH69" s="179"/>
      <c r="EI69" s="179"/>
      <c r="EJ69" s="179"/>
      <c r="EK69" s="179"/>
      <c r="EL69" s="179"/>
      <c r="EM69" s="179"/>
      <c r="EN69" s="179"/>
      <c r="EO69" s="179"/>
      <c r="EP69" s="179"/>
      <c r="EQ69" s="179"/>
      <c r="ER69" s="179"/>
      <c r="ES69" s="179"/>
      <c r="ET69" s="179"/>
      <c r="EU69" s="179"/>
      <c r="EV69" s="179"/>
      <c r="EW69" s="179"/>
      <c r="EX69" s="179"/>
      <c r="EY69" s="179"/>
      <c r="EZ69" s="179"/>
      <c r="FA69" s="179"/>
      <c r="FB69" s="179"/>
      <c r="FC69" s="179"/>
      <c r="FD69" s="179"/>
      <c r="FE69" s="179"/>
      <c r="FF69" s="179"/>
      <c r="FG69" s="179"/>
      <c r="FH69" s="179"/>
      <c r="FI69" s="179"/>
      <c r="FJ69" s="179"/>
      <c r="FK69" s="179"/>
      <c r="FL69" s="179"/>
      <c r="FM69" s="179"/>
      <c r="FN69" s="179"/>
      <c r="FO69" s="179"/>
      <c r="FP69" s="179"/>
      <c r="FQ69" s="179"/>
      <c r="FR69" s="179"/>
      <c r="FS69" s="179"/>
      <c r="FT69" s="179"/>
      <c r="FU69" s="179"/>
      <c r="FV69" s="179"/>
      <c r="FW69" s="179"/>
      <c r="FX69" s="179"/>
      <c r="FY69" s="179"/>
      <c r="FZ69" s="179"/>
      <c r="GA69" s="179"/>
      <c r="GB69" s="179"/>
      <c r="GC69" s="179"/>
      <c r="GD69" s="179"/>
      <c r="GE69" s="179"/>
      <c r="GF69" s="179"/>
      <c r="GG69" s="179"/>
      <c r="GH69" s="179"/>
      <c r="GI69" s="179"/>
      <c r="GJ69" s="179"/>
      <c r="GK69" s="179"/>
      <c r="GL69" s="179"/>
      <c r="GM69" s="179"/>
      <c r="GN69" s="179"/>
      <c r="GO69" s="179"/>
      <c r="GP69" s="179"/>
      <c r="GQ69" s="179"/>
      <c r="GR69" s="179"/>
      <c r="GS69" s="179"/>
      <c r="GT69" s="179"/>
      <c r="GU69" s="179"/>
      <c r="GV69" s="179"/>
      <c r="GW69" s="179"/>
      <c r="GX69" s="179"/>
      <c r="GY69" s="179"/>
      <c r="GZ69" s="179"/>
      <c r="HA69" s="179"/>
      <c r="HB69" s="179"/>
      <c r="HC69" s="179"/>
      <c r="HD69" s="179"/>
      <c r="HE69" s="179"/>
      <c r="HF69" s="179"/>
      <c r="HG69" s="179"/>
      <c r="HH69" s="179"/>
      <c r="HI69" s="179"/>
      <c r="HJ69" s="179"/>
      <c r="HK69" s="179"/>
      <c r="HL69" s="179"/>
      <c r="HM69" s="179"/>
      <c r="HN69" s="179"/>
      <c r="HO69" s="179"/>
      <c r="HP69" s="179"/>
      <c r="HQ69" s="179"/>
      <c r="HR69" s="179"/>
      <c r="HS69" s="179"/>
      <c r="HT69" s="179"/>
      <c r="HU69" s="179"/>
      <c r="HV69" s="179"/>
      <c r="HW69" s="179"/>
      <c r="HX69" s="179"/>
      <c r="HY69" s="179"/>
      <c r="HZ69" s="179"/>
      <c r="IA69" s="179"/>
      <c r="IB69" s="179"/>
      <c r="IC69" s="179"/>
      <c r="ID69" s="179"/>
      <c r="IE69" s="179"/>
      <c r="IF69" s="179"/>
      <c r="IG69" s="179"/>
      <c r="IH69" s="179"/>
      <c r="II69" s="179"/>
      <c r="IJ69" s="179"/>
      <c r="IK69" s="179"/>
      <c r="IL69" s="179"/>
      <c r="IM69" s="179"/>
      <c r="IN69" s="179"/>
      <c r="IO69" s="179"/>
      <c r="IP69" s="179"/>
      <c r="IQ69" s="179"/>
      <c r="IR69" s="179"/>
    </row>
    <row r="70" spans="1:252" s="118" customFormat="1" ht="63" x14ac:dyDescent="0.25">
      <c r="A70" s="94">
        <v>1</v>
      </c>
      <c r="B70" s="90" t="s">
        <v>165</v>
      </c>
      <c r="C70" s="82" t="s">
        <v>119</v>
      </c>
      <c r="D70" s="84" t="s">
        <v>170</v>
      </c>
      <c r="E70" s="84" t="s">
        <v>53</v>
      </c>
      <c r="F70" s="99">
        <v>300</v>
      </c>
      <c r="G70" s="82" t="s">
        <v>132</v>
      </c>
      <c r="H70" s="100" t="s">
        <v>25</v>
      </c>
      <c r="I70" s="97" t="s">
        <v>25</v>
      </c>
      <c r="J70" s="82" t="s">
        <v>249</v>
      </c>
      <c r="K70" s="82" t="s">
        <v>353</v>
      </c>
      <c r="L70" s="115"/>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c r="IF70" s="116"/>
      <c r="IG70" s="116"/>
      <c r="IH70" s="116"/>
      <c r="II70" s="116"/>
      <c r="IJ70" s="116"/>
      <c r="IK70" s="116"/>
      <c r="IL70" s="116"/>
      <c r="IM70" s="116"/>
      <c r="IN70" s="116"/>
      <c r="IO70" s="116"/>
      <c r="IP70" s="116"/>
      <c r="IQ70" s="116"/>
      <c r="IR70" s="116"/>
    </row>
    <row r="71" spans="1:252" s="118" customFormat="1" ht="63" x14ac:dyDescent="0.25">
      <c r="A71" s="94">
        <v>2</v>
      </c>
      <c r="B71" s="95" t="s">
        <v>167</v>
      </c>
      <c r="C71" s="82" t="s">
        <v>166</v>
      </c>
      <c r="D71" s="94" t="s">
        <v>173</v>
      </c>
      <c r="E71" s="84" t="s">
        <v>53</v>
      </c>
      <c r="F71" s="101">
        <v>460</v>
      </c>
      <c r="G71" s="82" t="s">
        <v>168</v>
      </c>
      <c r="H71" s="100" t="s">
        <v>25</v>
      </c>
      <c r="I71" s="97" t="s">
        <v>25</v>
      </c>
      <c r="J71" s="102" t="s">
        <v>91</v>
      </c>
      <c r="K71" s="82" t="s">
        <v>353</v>
      </c>
      <c r="L71" s="115"/>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c r="GI71" s="116"/>
      <c r="GJ71" s="116"/>
      <c r="GK71" s="116"/>
      <c r="GL71" s="116"/>
      <c r="GM71" s="116"/>
      <c r="GN71" s="116"/>
      <c r="GO71" s="116"/>
      <c r="GP71" s="116"/>
      <c r="GQ71" s="116"/>
      <c r="GR71" s="116"/>
      <c r="GS71" s="116"/>
      <c r="GT71" s="116"/>
      <c r="GU71" s="116"/>
      <c r="GV71" s="116"/>
      <c r="GW71" s="116"/>
      <c r="GX71" s="116"/>
      <c r="GY71" s="116"/>
      <c r="GZ71" s="116"/>
      <c r="HA71" s="116"/>
      <c r="HB71" s="116"/>
      <c r="HC71" s="116"/>
      <c r="HD71" s="116"/>
      <c r="HE71" s="116"/>
      <c r="HF71" s="116"/>
      <c r="HG71" s="116"/>
      <c r="HH71" s="116"/>
      <c r="HI71" s="116"/>
      <c r="HJ71" s="116"/>
      <c r="HK71" s="116"/>
      <c r="HL71" s="116"/>
      <c r="HM71" s="116"/>
      <c r="HN71" s="116"/>
      <c r="HO71" s="116"/>
      <c r="HP71" s="116"/>
      <c r="HQ71" s="116"/>
      <c r="HR71" s="116"/>
      <c r="HS71" s="116"/>
      <c r="HT71" s="116"/>
      <c r="HU71" s="116"/>
      <c r="HV71" s="116"/>
      <c r="HW71" s="116"/>
      <c r="HX71" s="116"/>
      <c r="HY71" s="116"/>
      <c r="HZ71" s="116"/>
      <c r="IA71" s="116"/>
      <c r="IB71" s="116"/>
      <c r="IC71" s="116"/>
      <c r="ID71" s="116"/>
      <c r="IE71" s="116"/>
      <c r="IF71" s="116"/>
      <c r="IG71" s="116"/>
      <c r="IH71" s="116"/>
      <c r="II71" s="116"/>
      <c r="IJ71" s="116"/>
      <c r="IK71" s="116"/>
      <c r="IL71" s="116"/>
      <c r="IM71" s="116"/>
      <c r="IN71" s="116"/>
      <c r="IO71" s="116"/>
      <c r="IP71" s="116"/>
      <c r="IQ71" s="116"/>
      <c r="IR71" s="116"/>
    </row>
    <row r="72" spans="1:252" s="205" customFormat="1" ht="19.5" customHeight="1" x14ac:dyDescent="0.25">
      <c r="A72" s="196"/>
      <c r="B72" s="206" t="s">
        <v>11</v>
      </c>
      <c r="C72" s="207"/>
      <c r="D72" s="207"/>
      <c r="E72" s="207"/>
      <c r="F72" s="208">
        <f>SUM(F70:F71)</f>
        <v>760</v>
      </c>
      <c r="G72" s="207"/>
      <c r="H72" s="207"/>
      <c r="I72" s="207"/>
      <c r="J72" s="207"/>
      <c r="K72" s="207"/>
      <c r="L72" s="209"/>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10"/>
      <c r="EH72" s="210"/>
      <c r="EI72" s="210"/>
      <c r="EJ72" s="210"/>
      <c r="EK72" s="210"/>
      <c r="EL72" s="210"/>
      <c r="EM72" s="210"/>
      <c r="EN72" s="210"/>
      <c r="EO72" s="210"/>
      <c r="EP72" s="210"/>
      <c r="EQ72" s="210"/>
      <c r="ER72" s="210"/>
      <c r="ES72" s="210"/>
      <c r="ET72" s="210"/>
      <c r="EU72" s="210"/>
      <c r="EV72" s="210"/>
      <c r="EW72" s="210"/>
      <c r="EX72" s="210"/>
      <c r="EY72" s="210"/>
      <c r="EZ72" s="210"/>
      <c r="FA72" s="210"/>
      <c r="FB72" s="210"/>
      <c r="FC72" s="210"/>
      <c r="FD72" s="210"/>
      <c r="FE72" s="210"/>
      <c r="FF72" s="210"/>
      <c r="FG72" s="210"/>
      <c r="FH72" s="210"/>
      <c r="FI72" s="210"/>
      <c r="FJ72" s="210"/>
      <c r="FK72" s="210"/>
      <c r="FL72" s="210"/>
      <c r="FM72" s="210"/>
      <c r="FN72" s="210"/>
      <c r="FO72" s="210"/>
      <c r="FP72" s="210"/>
      <c r="FQ72" s="210"/>
      <c r="FR72" s="210"/>
      <c r="FS72" s="210"/>
      <c r="FT72" s="210"/>
      <c r="FU72" s="210"/>
      <c r="FV72" s="210"/>
      <c r="FW72" s="210"/>
      <c r="FX72" s="210"/>
      <c r="FY72" s="210"/>
      <c r="FZ72" s="210"/>
      <c r="GA72" s="210"/>
      <c r="GB72" s="210"/>
      <c r="GC72" s="210"/>
      <c r="GD72" s="210"/>
      <c r="GE72" s="210"/>
      <c r="GF72" s="210"/>
      <c r="GG72" s="210"/>
      <c r="GH72" s="210"/>
      <c r="GI72" s="210"/>
      <c r="GJ72" s="210"/>
      <c r="GK72" s="210"/>
      <c r="GL72" s="210"/>
      <c r="GM72" s="210"/>
      <c r="GN72" s="210"/>
      <c r="GO72" s="210"/>
      <c r="GP72" s="210"/>
      <c r="GQ72" s="210"/>
      <c r="GR72" s="210"/>
      <c r="GS72" s="210"/>
      <c r="GT72" s="210"/>
      <c r="GU72" s="210"/>
      <c r="GV72" s="210"/>
      <c r="GW72" s="210"/>
      <c r="GX72" s="210"/>
      <c r="GY72" s="210"/>
      <c r="GZ72" s="210"/>
      <c r="HA72" s="210"/>
      <c r="HB72" s="210"/>
      <c r="HC72" s="210"/>
      <c r="HD72" s="210"/>
      <c r="HE72" s="210"/>
      <c r="HF72" s="210"/>
      <c r="HG72" s="210"/>
      <c r="HH72" s="210"/>
      <c r="HI72" s="210"/>
      <c r="HJ72" s="210"/>
      <c r="HK72" s="210"/>
      <c r="HL72" s="210"/>
      <c r="HM72" s="210"/>
      <c r="HN72" s="210"/>
      <c r="HO72" s="210"/>
      <c r="HP72" s="210"/>
      <c r="HQ72" s="210"/>
      <c r="HR72" s="210"/>
      <c r="HS72" s="210"/>
      <c r="HT72" s="210"/>
      <c r="HU72" s="210"/>
      <c r="HV72" s="210"/>
      <c r="HW72" s="210"/>
      <c r="HX72" s="210"/>
      <c r="HY72" s="210"/>
      <c r="HZ72" s="210"/>
      <c r="IA72" s="210"/>
      <c r="IB72" s="210"/>
      <c r="IC72" s="210"/>
      <c r="ID72" s="210"/>
      <c r="IE72" s="210"/>
      <c r="IF72" s="210"/>
      <c r="IG72" s="210"/>
      <c r="IH72" s="210"/>
      <c r="II72" s="210"/>
      <c r="IJ72" s="210"/>
      <c r="IK72" s="210"/>
      <c r="IL72" s="210"/>
      <c r="IM72" s="210"/>
      <c r="IN72" s="210"/>
      <c r="IO72" s="210"/>
      <c r="IP72" s="210"/>
      <c r="IQ72" s="210"/>
      <c r="IR72" s="210"/>
    </row>
    <row r="73" spans="1:252" ht="15.75" x14ac:dyDescent="0.25">
      <c r="A73" s="550" t="s">
        <v>29</v>
      </c>
      <c r="B73" s="551"/>
      <c r="C73" s="551"/>
      <c r="D73" s="551"/>
      <c r="E73" s="551"/>
      <c r="F73" s="551"/>
      <c r="G73" s="551"/>
      <c r="H73" s="551"/>
      <c r="I73" s="551"/>
      <c r="J73" s="551"/>
      <c r="K73" s="552"/>
    </row>
    <row r="74" spans="1:252" s="118" customFormat="1" ht="63" x14ac:dyDescent="0.25">
      <c r="A74" s="94">
        <v>1</v>
      </c>
      <c r="B74" s="90" t="s">
        <v>251</v>
      </c>
      <c r="C74" s="82" t="s">
        <v>119</v>
      </c>
      <c r="D74" s="84"/>
      <c r="E74" s="84"/>
      <c r="F74" s="96"/>
      <c r="G74" s="82"/>
      <c r="H74" s="82" t="s">
        <v>26</v>
      </c>
      <c r="I74" s="97" t="s">
        <v>25</v>
      </c>
      <c r="J74" s="82" t="s">
        <v>249</v>
      </c>
      <c r="K74" s="82" t="s">
        <v>353</v>
      </c>
      <c r="L74" s="115"/>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c r="IF74" s="116"/>
      <c r="IG74" s="116"/>
      <c r="IH74" s="116"/>
      <c r="II74" s="116"/>
      <c r="IJ74" s="116"/>
      <c r="IK74" s="116"/>
      <c r="IL74" s="116"/>
      <c r="IM74" s="116"/>
      <c r="IN74" s="116"/>
      <c r="IO74" s="116"/>
      <c r="IP74" s="116"/>
      <c r="IQ74" s="116"/>
      <c r="IR74" s="116"/>
    </row>
    <row r="75" spans="1:252" s="118" customFormat="1" ht="67.5" customHeight="1" x14ac:dyDescent="0.25">
      <c r="A75" s="94">
        <v>2</v>
      </c>
      <c r="B75" s="95" t="s">
        <v>228</v>
      </c>
      <c r="C75" s="82" t="s">
        <v>119</v>
      </c>
      <c r="D75" s="84" t="s">
        <v>173</v>
      </c>
      <c r="E75" s="84" t="s">
        <v>51</v>
      </c>
      <c r="F75" s="96"/>
      <c r="G75" s="82" t="s">
        <v>227</v>
      </c>
      <c r="H75" s="82" t="s">
        <v>26</v>
      </c>
      <c r="I75" s="97" t="s">
        <v>25</v>
      </c>
      <c r="J75" s="82" t="s">
        <v>91</v>
      </c>
      <c r="K75" s="82" t="s">
        <v>353</v>
      </c>
      <c r="L75" s="115"/>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c r="IF75" s="116"/>
      <c r="IG75" s="116"/>
      <c r="IH75" s="116"/>
      <c r="II75" s="116"/>
      <c r="IJ75" s="116"/>
      <c r="IK75" s="116"/>
      <c r="IL75" s="116"/>
      <c r="IM75" s="116"/>
      <c r="IN75" s="116"/>
      <c r="IO75" s="116"/>
      <c r="IP75" s="116"/>
      <c r="IQ75" s="116"/>
      <c r="IR75" s="116"/>
    </row>
    <row r="76" spans="1:252" s="205" customFormat="1" ht="19.5" customHeight="1" x14ac:dyDescent="0.25">
      <c r="A76" s="196"/>
      <c r="B76" s="206" t="s">
        <v>11</v>
      </c>
      <c r="C76" s="207"/>
      <c r="D76" s="207"/>
      <c r="E76" s="207"/>
      <c r="F76" s="208">
        <f>SUM(F73:F75)</f>
        <v>0</v>
      </c>
      <c r="G76" s="207"/>
      <c r="H76" s="207"/>
      <c r="I76" s="207"/>
      <c r="J76" s="207"/>
      <c r="K76" s="207"/>
      <c r="L76" s="209"/>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c r="CV76" s="210"/>
      <c r="CW76" s="210"/>
      <c r="CX76" s="210"/>
      <c r="CY76" s="210"/>
      <c r="CZ76" s="210"/>
      <c r="DA76" s="210"/>
      <c r="DB76" s="210"/>
      <c r="DC76" s="210"/>
      <c r="DD76" s="210"/>
      <c r="DE76" s="210"/>
      <c r="DF76" s="210"/>
      <c r="DG76" s="210"/>
      <c r="DH76" s="210"/>
      <c r="DI76" s="210"/>
      <c r="DJ76" s="210"/>
      <c r="DK76" s="210"/>
      <c r="DL76" s="210"/>
      <c r="DM76" s="210"/>
      <c r="DN76" s="210"/>
      <c r="DO76" s="210"/>
      <c r="DP76" s="210"/>
      <c r="DQ76" s="210"/>
      <c r="DR76" s="210"/>
      <c r="DS76" s="210"/>
      <c r="DT76" s="210"/>
      <c r="DU76" s="210"/>
      <c r="DV76" s="210"/>
      <c r="DW76" s="210"/>
      <c r="DX76" s="210"/>
      <c r="DY76" s="210"/>
      <c r="DZ76" s="210"/>
      <c r="EA76" s="210"/>
      <c r="EB76" s="210"/>
      <c r="EC76" s="210"/>
      <c r="ED76" s="210"/>
      <c r="EE76" s="210"/>
      <c r="EF76" s="210"/>
      <c r="EG76" s="210"/>
      <c r="EH76" s="210"/>
      <c r="EI76" s="210"/>
      <c r="EJ76" s="210"/>
      <c r="EK76" s="210"/>
      <c r="EL76" s="210"/>
      <c r="EM76" s="210"/>
      <c r="EN76" s="210"/>
      <c r="EO76" s="210"/>
      <c r="EP76" s="210"/>
      <c r="EQ76" s="210"/>
      <c r="ER76" s="210"/>
      <c r="ES76" s="210"/>
      <c r="ET76" s="210"/>
      <c r="EU76" s="210"/>
      <c r="EV76" s="210"/>
      <c r="EW76" s="210"/>
      <c r="EX76" s="210"/>
      <c r="EY76" s="210"/>
      <c r="EZ76" s="210"/>
      <c r="FA76" s="210"/>
      <c r="FB76" s="210"/>
      <c r="FC76" s="210"/>
      <c r="FD76" s="210"/>
      <c r="FE76" s="210"/>
      <c r="FF76" s="210"/>
      <c r="FG76" s="210"/>
      <c r="FH76" s="210"/>
      <c r="FI76" s="210"/>
      <c r="FJ76" s="210"/>
      <c r="FK76" s="210"/>
      <c r="FL76" s="210"/>
      <c r="FM76" s="210"/>
      <c r="FN76" s="210"/>
      <c r="FO76" s="210"/>
      <c r="FP76" s="210"/>
      <c r="FQ76" s="210"/>
      <c r="FR76" s="210"/>
      <c r="FS76" s="210"/>
      <c r="FT76" s="210"/>
      <c r="FU76" s="210"/>
      <c r="FV76" s="210"/>
      <c r="FW76" s="210"/>
      <c r="FX76" s="210"/>
      <c r="FY76" s="210"/>
      <c r="FZ76" s="210"/>
      <c r="GA76" s="210"/>
      <c r="GB76" s="210"/>
      <c r="GC76" s="210"/>
      <c r="GD76" s="210"/>
      <c r="GE76" s="210"/>
      <c r="GF76" s="210"/>
      <c r="GG76" s="210"/>
      <c r="GH76" s="210"/>
      <c r="GI76" s="210"/>
      <c r="GJ76" s="210"/>
      <c r="GK76" s="210"/>
      <c r="GL76" s="210"/>
      <c r="GM76" s="210"/>
      <c r="GN76" s="210"/>
      <c r="GO76" s="210"/>
      <c r="GP76" s="210"/>
      <c r="GQ76" s="210"/>
      <c r="GR76" s="210"/>
      <c r="GS76" s="210"/>
      <c r="GT76" s="210"/>
      <c r="GU76" s="210"/>
      <c r="GV76" s="210"/>
      <c r="GW76" s="210"/>
      <c r="GX76" s="210"/>
      <c r="GY76" s="210"/>
      <c r="GZ76" s="210"/>
      <c r="HA76" s="210"/>
      <c r="HB76" s="210"/>
      <c r="HC76" s="210"/>
      <c r="HD76" s="210"/>
      <c r="HE76" s="210"/>
      <c r="HF76" s="210"/>
      <c r="HG76" s="210"/>
      <c r="HH76" s="210"/>
      <c r="HI76" s="210"/>
      <c r="HJ76" s="210"/>
      <c r="HK76" s="210"/>
      <c r="HL76" s="210"/>
      <c r="HM76" s="210"/>
      <c r="HN76" s="210"/>
      <c r="HO76" s="210"/>
      <c r="HP76" s="210"/>
      <c r="HQ76" s="210"/>
      <c r="HR76" s="210"/>
      <c r="HS76" s="210"/>
      <c r="HT76" s="210"/>
      <c r="HU76" s="210"/>
      <c r="HV76" s="210"/>
      <c r="HW76" s="210"/>
      <c r="HX76" s="210"/>
      <c r="HY76" s="210"/>
      <c r="HZ76" s="210"/>
      <c r="IA76" s="210"/>
      <c r="IB76" s="210"/>
      <c r="IC76" s="210"/>
      <c r="ID76" s="210"/>
      <c r="IE76" s="210"/>
      <c r="IF76" s="210"/>
      <c r="IG76" s="210"/>
      <c r="IH76" s="210"/>
      <c r="II76" s="210"/>
      <c r="IJ76" s="210"/>
      <c r="IK76" s="210"/>
      <c r="IL76" s="210"/>
      <c r="IM76" s="210"/>
      <c r="IN76" s="210"/>
      <c r="IO76" s="210"/>
      <c r="IP76" s="210"/>
      <c r="IQ76" s="210"/>
      <c r="IR76" s="210"/>
    </row>
    <row r="77" spans="1:252" ht="15.75" x14ac:dyDescent="0.25">
      <c r="A77" s="550" t="s">
        <v>157</v>
      </c>
      <c r="B77" s="551"/>
      <c r="C77" s="551"/>
      <c r="D77" s="551"/>
      <c r="E77" s="551"/>
      <c r="F77" s="551"/>
      <c r="G77" s="551"/>
      <c r="H77" s="551"/>
      <c r="I77" s="551"/>
      <c r="J77" s="551"/>
      <c r="K77" s="552"/>
    </row>
    <row r="78" spans="1:252" s="211" customFormat="1" ht="72.75" customHeight="1" x14ac:dyDescent="0.25">
      <c r="A78" s="84">
        <v>1</v>
      </c>
      <c r="B78" s="98" t="s">
        <v>229</v>
      </c>
      <c r="C78" s="82" t="s">
        <v>119</v>
      </c>
      <c r="D78" s="84" t="s">
        <v>173</v>
      </c>
      <c r="E78" s="84" t="s">
        <v>133</v>
      </c>
      <c r="F78" s="96"/>
      <c r="G78" s="82" t="s">
        <v>230</v>
      </c>
      <c r="H78" s="82" t="s">
        <v>26</v>
      </c>
      <c r="I78" s="97" t="s">
        <v>25</v>
      </c>
      <c r="J78" s="82" t="s">
        <v>91</v>
      </c>
      <c r="K78" s="82" t="s">
        <v>353</v>
      </c>
    </row>
    <row r="79" spans="1:252" ht="15" customHeight="1" x14ac:dyDescent="0.25">
      <c r="A79" s="75"/>
      <c r="B79" s="61" t="s">
        <v>11</v>
      </c>
      <c r="C79" s="62"/>
      <c r="D79" s="61"/>
      <c r="E79" s="62"/>
      <c r="F79" s="66">
        <f>SUM(F75:F78)</f>
        <v>0</v>
      </c>
      <c r="G79" s="67"/>
      <c r="H79" s="68"/>
      <c r="I79" s="69"/>
      <c r="J79" s="62"/>
      <c r="K79" s="62"/>
    </row>
    <row r="80" spans="1:252" ht="15.75" x14ac:dyDescent="0.25">
      <c r="A80" s="76"/>
      <c r="B80" s="64"/>
      <c r="C80" s="63"/>
      <c r="D80" s="64"/>
      <c r="E80" s="63"/>
      <c r="F80" s="70"/>
      <c r="G80" s="71"/>
      <c r="H80" s="72"/>
      <c r="I80" s="73"/>
      <c r="J80" s="63"/>
      <c r="K80" s="65"/>
    </row>
    <row r="81" spans="1:11" x14ac:dyDescent="0.25">
      <c r="A81" s="218"/>
      <c r="B81" s="219" t="s">
        <v>13</v>
      </c>
      <c r="C81" s="220"/>
      <c r="D81" s="220"/>
      <c r="E81" s="220"/>
      <c r="F81" s="221">
        <f>F17+F25+F29+F34+F44+F59+F67+F72+F76+F79</f>
        <v>10287.338900000001</v>
      </c>
      <c r="G81" s="220"/>
      <c r="H81" s="220"/>
      <c r="I81" s="218"/>
      <c r="J81" s="220"/>
      <c r="K81" s="220"/>
    </row>
    <row r="83" spans="1:11" x14ac:dyDescent="0.25">
      <c r="F83" s="21"/>
    </row>
  </sheetData>
  <mergeCells count="13">
    <mergeCell ref="A77:K77"/>
    <mergeCell ref="A61:K61"/>
    <mergeCell ref="A73:K73"/>
    <mergeCell ref="A3:K3"/>
    <mergeCell ref="A19:K19"/>
    <mergeCell ref="A69:K69"/>
    <mergeCell ref="A1:K1"/>
    <mergeCell ref="A36:K36"/>
    <mergeCell ref="A46:K46"/>
    <mergeCell ref="A4:K4"/>
    <mergeCell ref="A47:K47"/>
    <mergeCell ref="A27:K27"/>
    <mergeCell ref="A31:K31"/>
  </mergeCells>
  <pageMargins left="0.31496062992125984" right="0.31496062992125984" top="0.94488188976377963" bottom="0.55118110236220474"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R50"/>
  <sheetViews>
    <sheetView topLeftCell="A19" zoomScale="70" zoomScaleNormal="70" workbookViewId="0">
      <selection activeCell="G21" sqref="G21"/>
    </sheetView>
  </sheetViews>
  <sheetFormatPr defaultColWidth="9.140625" defaultRowHeight="18.75" x14ac:dyDescent="0.25"/>
  <cols>
    <col min="1" max="1" width="5" style="409" customWidth="1"/>
    <col min="2" max="2" width="48.140625" style="395" customWidth="1"/>
    <col min="3" max="3" width="21.7109375" style="395" customWidth="1"/>
    <col min="4" max="4" width="16.5703125" style="433" customWidth="1"/>
    <col min="5" max="5" width="25" style="395" customWidth="1"/>
    <col min="6" max="6" width="15.42578125" style="433" customWidth="1"/>
    <col min="7" max="7" width="27.28515625" style="415" customWidth="1"/>
    <col min="8" max="8" width="17.85546875" style="395" customWidth="1"/>
    <col min="9" max="9" width="16.28515625" style="409" customWidth="1"/>
    <col min="10" max="10" width="20.85546875" style="395" customWidth="1"/>
    <col min="11" max="11" width="24.42578125" style="415" customWidth="1"/>
    <col min="12" max="12" width="30.140625" style="395" customWidth="1"/>
    <col min="13" max="16384" width="9.140625" style="395"/>
  </cols>
  <sheetData>
    <row r="2" spans="1:13" ht="27" customHeight="1" x14ac:dyDescent="0.25">
      <c r="A2" s="564" t="s">
        <v>560</v>
      </c>
      <c r="B2" s="564"/>
      <c r="C2" s="564"/>
      <c r="D2" s="564"/>
      <c r="E2" s="564"/>
      <c r="F2" s="564"/>
      <c r="G2" s="564"/>
      <c r="H2" s="564"/>
      <c r="I2" s="564"/>
      <c r="J2" s="564"/>
      <c r="K2" s="564"/>
      <c r="L2" s="565"/>
    </row>
    <row r="3" spans="1:13" s="409" customFormat="1" ht="103.5" customHeight="1" x14ac:dyDescent="0.25">
      <c r="A3" s="408" t="s">
        <v>0</v>
      </c>
      <c r="B3" s="408" t="s">
        <v>1</v>
      </c>
      <c r="C3" s="408" t="s">
        <v>372</v>
      </c>
      <c r="D3" s="429" t="s">
        <v>3</v>
      </c>
      <c r="E3" s="408" t="s">
        <v>4</v>
      </c>
      <c r="F3" s="429" t="s">
        <v>5</v>
      </c>
      <c r="G3" s="413" t="s">
        <v>6</v>
      </c>
      <c r="H3" s="408" t="s">
        <v>7</v>
      </c>
      <c r="I3" s="408" t="s">
        <v>8</v>
      </c>
      <c r="J3" s="408" t="s">
        <v>9</v>
      </c>
      <c r="K3" s="413" t="s">
        <v>10</v>
      </c>
      <c r="L3" s="397" t="s">
        <v>410</v>
      </c>
    </row>
    <row r="4" spans="1:13" x14ac:dyDescent="0.3">
      <c r="A4" s="566" t="s">
        <v>399</v>
      </c>
      <c r="B4" s="566"/>
      <c r="C4" s="566"/>
      <c r="D4" s="566"/>
      <c r="E4" s="566"/>
      <c r="F4" s="566"/>
      <c r="G4" s="566"/>
      <c r="H4" s="566"/>
      <c r="I4" s="566"/>
      <c r="J4" s="566"/>
      <c r="K4" s="566"/>
      <c r="L4" s="567"/>
    </row>
    <row r="5" spans="1:13" s="479" customFormat="1" ht="224.25" customHeight="1" x14ac:dyDescent="0.25">
      <c r="A5" s="434">
        <v>1</v>
      </c>
      <c r="B5" s="393" t="s">
        <v>476</v>
      </c>
      <c r="C5" s="393" t="s">
        <v>80</v>
      </c>
      <c r="D5" s="434" t="s">
        <v>475</v>
      </c>
      <c r="E5" s="394"/>
      <c r="F5" s="486">
        <v>114.2</v>
      </c>
      <c r="G5" s="90" t="s">
        <v>477</v>
      </c>
      <c r="H5" s="394" t="s">
        <v>34</v>
      </c>
      <c r="I5" s="394" t="s">
        <v>34</v>
      </c>
      <c r="J5" s="88" t="s">
        <v>392</v>
      </c>
      <c r="K5" s="90" t="s">
        <v>412</v>
      </c>
      <c r="L5" s="487"/>
      <c r="M5" s="478"/>
    </row>
    <row r="6" spans="1:13" s="410" customFormat="1" ht="21" customHeight="1" x14ac:dyDescent="0.25">
      <c r="A6" s="434"/>
      <c r="B6" s="488" t="s">
        <v>11</v>
      </c>
      <c r="C6" s="393"/>
      <c r="D6" s="434"/>
      <c r="E6" s="394"/>
      <c r="F6" s="480">
        <f>F5</f>
        <v>114.2</v>
      </c>
      <c r="G6" s="90"/>
      <c r="H6" s="394"/>
      <c r="I6" s="394"/>
      <c r="J6" s="393"/>
      <c r="K6" s="90"/>
      <c r="L6" s="442"/>
      <c r="M6" s="402"/>
    </row>
    <row r="7" spans="1:13" x14ac:dyDescent="0.3">
      <c r="A7" s="571" t="s">
        <v>400</v>
      </c>
      <c r="B7" s="572"/>
      <c r="C7" s="572"/>
      <c r="D7" s="572"/>
      <c r="E7" s="572"/>
      <c r="F7" s="572"/>
      <c r="G7" s="572"/>
      <c r="H7" s="572"/>
      <c r="I7" s="572"/>
      <c r="J7" s="572"/>
      <c r="K7" s="572"/>
      <c r="L7" s="573"/>
    </row>
    <row r="8" spans="1:13" s="410" customFormat="1" ht="127.5" customHeight="1" x14ac:dyDescent="0.25">
      <c r="A8" s="394">
        <v>2</v>
      </c>
      <c r="B8" s="393" t="s">
        <v>411</v>
      </c>
      <c r="C8" s="393" t="s">
        <v>80</v>
      </c>
      <c r="D8" s="394" t="s">
        <v>556</v>
      </c>
      <c r="E8" s="394" t="s">
        <v>427</v>
      </c>
      <c r="F8" s="485">
        <v>1444.61</v>
      </c>
      <c r="G8" s="90" t="s">
        <v>226</v>
      </c>
      <c r="H8" s="394" t="s">
        <v>34</v>
      </c>
      <c r="I8" s="394" t="s">
        <v>390</v>
      </c>
      <c r="J8" s="90" t="s">
        <v>392</v>
      </c>
      <c r="K8" s="90" t="s">
        <v>412</v>
      </c>
      <c r="L8" s="489"/>
    </row>
    <row r="9" spans="1:13" s="410" customFormat="1" ht="129" customHeight="1" x14ac:dyDescent="0.25">
      <c r="A9" s="394">
        <v>3</v>
      </c>
      <c r="B9" s="393" t="s">
        <v>413</v>
      </c>
      <c r="C9" s="393" t="s">
        <v>80</v>
      </c>
      <c r="D9" s="394" t="s">
        <v>549</v>
      </c>
      <c r="E9" s="394" t="s">
        <v>427</v>
      </c>
      <c r="F9" s="485">
        <v>508.47</v>
      </c>
      <c r="G9" s="90" t="s">
        <v>374</v>
      </c>
      <c r="H9" s="394" t="s">
        <v>34</v>
      </c>
      <c r="I9" s="394" t="s">
        <v>566</v>
      </c>
      <c r="J9" s="90" t="s">
        <v>392</v>
      </c>
      <c r="K9" s="90" t="s">
        <v>412</v>
      </c>
      <c r="L9" s="489"/>
    </row>
    <row r="10" spans="1:13" s="410" customFormat="1" ht="129.75" customHeight="1" x14ac:dyDescent="0.25">
      <c r="A10" s="394">
        <v>4</v>
      </c>
      <c r="B10" s="393" t="s">
        <v>414</v>
      </c>
      <c r="C10" s="393" t="s">
        <v>80</v>
      </c>
      <c r="D10" s="394" t="s">
        <v>557</v>
      </c>
      <c r="E10" s="394" t="s">
        <v>427</v>
      </c>
      <c r="F10" s="485">
        <v>70.95</v>
      </c>
      <c r="G10" s="90" t="s">
        <v>374</v>
      </c>
      <c r="H10" s="394" t="s">
        <v>34</v>
      </c>
      <c r="I10" s="394" t="s">
        <v>493</v>
      </c>
      <c r="J10" s="90" t="s">
        <v>392</v>
      </c>
      <c r="K10" s="90" t="s">
        <v>412</v>
      </c>
      <c r="L10" s="489"/>
    </row>
    <row r="11" spans="1:13" s="410" customFormat="1" ht="132" customHeight="1" x14ac:dyDescent="0.25">
      <c r="A11" s="394">
        <v>5</v>
      </c>
      <c r="B11" s="393" t="s">
        <v>415</v>
      </c>
      <c r="C11" s="393" t="s">
        <v>80</v>
      </c>
      <c r="D11" s="394" t="s">
        <v>518</v>
      </c>
      <c r="E11" s="394" t="s">
        <v>427</v>
      </c>
      <c r="F11" s="485">
        <v>160.41</v>
      </c>
      <c r="G11" s="90" t="s">
        <v>374</v>
      </c>
      <c r="H11" s="394"/>
      <c r="I11" s="394" t="s">
        <v>416</v>
      </c>
      <c r="J11" s="90" t="s">
        <v>392</v>
      </c>
      <c r="K11" s="90" t="s">
        <v>412</v>
      </c>
      <c r="L11" s="489"/>
    </row>
    <row r="12" spans="1:13" s="410" customFormat="1" ht="127.5" customHeight="1" x14ac:dyDescent="0.25">
      <c r="A12" s="394">
        <v>6</v>
      </c>
      <c r="B12" s="393" t="s">
        <v>418</v>
      </c>
      <c r="C12" s="393" t="s">
        <v>80</v>
      </c>
      <c r="D12" s="394" t="s">
        <v>549</v>
      </c>
      <c r="E12" s="394" t="s">
        <v>427</v>
      </c>
      <c r="F12" s="485">
        <v>121.42</v>
      </c>
      <c r="G12" s="90" t="s">
        <v>374</v>
      </c>
      <c r="H12" s="394"/>
      <c r="I12" s="394" t="s">
        <v>419</v>
      </c>
      <c r="J12" s="90" t="s">
        <v>392</v>
      </c>
      <c r="K12" s="90" t="s">
        <v>412</v>
      </c>
      <c r="L12" s="489"/>
    </row>
    <row r="13" spans="1:13" s="410" customFormat="1" ht="114.6" customHeight="1" x14ac:dyDescent="0.25">
      <c r="A13" s="394">
        <v>7</v>
      </c>
      <c r="B13" s="393" t="s">
        <v>420</v>
      </c>
      <c r="C13" s="393" t="s">
        <v>80</v>
      </c>
      <c r="D13" s="394" t="s">
        <v>558</v>
      </c>
      <c r="E13" s="394" t="s">
        <v>427</v>
      </c>
      <c r="F13" s="485">
        <v>42.75</v>
      </c>
      <c r="G13" s="90" t="s">
        <v>374</v>
      </c>
      <c r="H13" s="394"/>
      <c r="I13" s="394" t="s">
        <v>421</v>
      </c>
      <c r="J13" s="90" t="s">
        <v>392</v>
      </c>
      <c r="K13" s="90" t="s">
        <v>412</v>
      </c>
      <c r="L13" s="489"/>
    </row>
    <row r="14" spans="1:13" s="410" customFormat="1" ht="129" customHeight="1" x14ac:dyDescent="0.25">
      <c r="A14" s="394">
        <v>8</v>
      </c>
      <c r="B14" s="393" t="s">
        <v>422</v>
      </c>
      <c r="C14" s="393" t="s">
        <v>80</v>
      </c>
      <c r="D14" s="394">
        <v>2022</v>
      </c>
      <c r="E14" s="394" t="s">
        <v>427</v>
      </c>
      <c r="F14" s="485">
        <v>66.77</v>
      </c>
      <c r="G14" s="90" t="s">
        <v>374</v>
      </c>
      <c r="H14" s="394"/>
      <c r="I14" s="394" t="s">
        <v>559</v>
      </c>
      <c r="J14" s="90" t="s">
        <v>392</v>
      </c>
      <c r="K14" s="90" t="s">
        <v>412</v>
      </c>
      <c r="L14" s="489"/>
    </row>
    <row r="15" spans="1:13" s="410" customFormat="1" ht="137.25" customHeight="1" x14ac:dyDescent="0.25">
      <c r="A15" s="394">
        <v>9</v>
      </c>
      <c r="B15" s="393" t="s">
        <v>423</v>
      </c>
      <c r="C15" s="393" t="s">
        <v>80</v>
      </c>
      <c r="D15" s="394" t="s">
        <v>549</v>
      </c>
      <c r="E15" s="394" t="s">
        <v>427</v>
      </c>
      <c r="F15" s="485">
        <v>45.15</v>
      </c>
      <c r="G15" s="90" t="s">
        <v>374</v>
      </c>
      <c r="H15" s="394"/>
      <c r="I15" s="394" t="s">
        <v>424</v>
      </c>
      <c r="J15" s="90" t="s">
        <v>392</v>
      </c>
      <c r="K15" s="90" t="s">
        <v>412</v>
      </c>
      <c r="L15" s="489"/>
    </row>
    <row r="16" spans="1:13" s="410" customFormat="1" ht="126.75" customHeight="1" x14ac:dyDescent="0.25">
      <c r="A16" s="394">
        <v>10</v>
      </c>
      <c r="B16" s="393" t="s">
        <v>494</v>
      </c>
      <c r="C16" s="393" t="s">
        <v>80</v>
      </c>
      <c r="D16" s="394" t="s">
        <v>552</v>
      </c>
      <c r="E16" s="394" t="s">
        <v>427</v>
      </c>
      <c r="F16" s="485">
        <v>43.49</v>
      </c>
      <c r="G16" s="90" t="s">
        <v>374</v>
      </c>
      <c r="H16" s="394"/>
      <c r="I16" s="394" t="s">
        <v>492</v>
      </c>
      <c r="J16" s="90" t="s">
        <v>392</v>
      </c>
      <c r="K16" s="90" t="s">
        <v>412</v>
      </c>
      <c r="L16" s="489"/>
    </row>
    <row r="17" spans="1:252" s="410" customFormat="1" ht="127.5" customHeight="1" x14ac:dyDescent="0.25">
      <c r="A17" s="394">
        <v>11</v>
      </c>
      <c r="B17" s="393" t="s">
        <v>495</v>
      </c>
      <c r="C17" s="393" t="s">
        <v>80</v>
      </c>
      <c r="D17" s="394" t="s">
        <v>552</v>
      </c>
      <c r="E17" s="394" t="s">
        <v>427</v>
      </c>
      <c r="F17" s="485">
        <v>29.76</v>
      </c>
      <c r="G17" s="90" t="s">
        <v>374</v>
      </c>
      <c r="H17" s="394"/>
      <c r="I17" s="394" t="s">
        <v>493</v>
      </c>
      <c r="J17" s="90" t="s">
        <v>392</v>
      </c>
      <c r="K17" s="90" t="s">
        <v>412</v>
      </c>
      <c r="L17" s="489"/>
    </row>
    <row r="18" spans="1:252" s="410" customFormat="1" ht="137.25" customHeight="1" x14ac:dyDescent="0.25">
      <c r="A18" s="394">
        <v>12</v>
      </c>
      <c r="B18" s="393" t="s">
        <v>496</v>
      </c>
      <c r="C18" s="393" t="s">
        <v>80</v>
      </c>
      <c r="D18" s="394" t="s">
        <v>561</v>
      </c>
      <c r="E18" s="394" t="s">
        <v>427</v>
      </c>
      <c r="F18" s="485">
        <v>98.95</v>
      </c>
      <c r="G18" s="90" t="s">
        <v>374</v>
      </c>
      <c r="H18" s="394"/>
      <c r="I18" s="394">
        <v>1.089</v>
      </c>
      <c r="J18" s="90" t="s">
        <v>392</v>
      </c>
      <c r="K18" s="90" t="s">
        <v>412</v>
      </c>
      <c r="L18" s="489"/>
    </row>
    <row r="19" spans="1:252" s="410" customFormat="1" ht="91.15" customHeight="1" x14ac:dyDescent="0.25">
      <c r="A19" s="394">
        <v>10</v>
      </c>
      <c r="B19" s="393" t="s">
        <v>425</v>
      </c>
      <c r="C19" s="393" t="s">
        <v>80</v>
      </c>
      <c r="D19" s="394" t="s">
        <v>518</v>
      </c>
      <c r="E19" s="394" t="s">
        <v>427</v>
      </c>
      <c r="F19" s="485">
        <v>350</v>
      </c>
      <c r="G19" s="90" t="s">
        <v>451</v>
      </c>
      <c r="H19" s="394"/>
      <c r="I19" s="394" t="s">
        <v>564</v>
      </c>
      <c r="J19" s="90" t="s">
        <v>392</v>
      </c>
      <c r="K19" s="90" t="s">
        <v>412</v>
      </c>
      <c r="L19" s="489"/>
    </row>
    <row r="20" spans="1:252" s="396" customFormat="1" ht="178.5" customHeight="1" x14ac:dyDescent="0.25">
      <c r="A20" s="394">
        <v>11</v>
      </c>
      <c r="B20" s="393" t="s">
        <v>385</v>
      </c>
      <c r="C20" s="393" t="s">
        <v>80</v>
      </c>
      <c r="D20" s="394" t="s">
        <v>432</v>
      </c>
      <c r="E20" s="394" t="s">
        <v>373</v>
      </c>
      <c r="F20" s="486">
        <v>15.05</v>
      </c>
      <c r="G20" s="90" t="s">
        <v>375</v>
      </c>
      <c r="H20" s="394">
        <v>9.64</v>
      </c>
      <c r="I20" s="394" t="s">
        <v>185</v>
      </c>
      <c r="J20" s="90" t="s">
        <v>376</v>
      </c>
      <c r="K20" s="90" t="s">
        <v>169</v>
      </c>
      <c r="L20" s="456"/>
    </row>
    <row r="21" spans="1:252" s="396" customFormat="1" ht="186" customHeight="1" x14ac:dyDescent="0.25">
      <c r="A21" s="394">
        <v>12</v>
      </c>
      <c r="B21" s="393" t="s">
        <v>386</v>
      </c>
      <c r="C21" s="393" t="s">
        <v>80</v>
      </c>
      <c r="D21" s="394" t="s">
        <v>509</v>
      </c>
      <c r="E21" s="394" t="s">
        <v>373</v>
      </c>
      <c r="F21" s="485">
        <v>105.6</v>
      </c>
      <c r="G21" s="90" t="s">
        <v>375</v>
      </c>
      <c r="H21" s="394">
        <v>5.6745000000000001</v>
      </c>
      <c r="I21" s="394" t="s">
        <v>188</v>
      </c>
      <c r="J21" s="90" t="s">
        <v>376</v>
      </c>
      <c r="K21" s="90" t="s">
        <v>169</v>
      </c>
      <c r="L21" s="456"/>
    </row>
    <row r="22" spans="1:252" s="396" customFormat="1" ht="19.5" customHeight="1" x14ac:dyDescent="0.25">
      <c r="A22" s="435"/>
      <c r="B22" s="435" t="s">
        <v>11</v>
      </c>
      <c r="C22" s="456"/>
      <c r="D22" s="435"/>
      <c r="E22" s="435"/>
      <c r="F22" s="453">
        <f>SUM(F8:F21)</f>
        <v>3103.38</v>
      </c>
      <c r="G22" s="452"/>
      <c r="H22" s="435"/>
      <c r="I22" s="435"/>
      <c r="J22" s="456"/>
      <c r="K22" s="452"/>
      <c r="L22" s="456"/>
    </row>
    <row r="23" spans="1:252" ht="18.75" customHeight="1" x14ac:dyDescent="0.3">
      <c r="A23" s="571" t="s">
        <v>456</v>
      </c>
      <c r="B23" s="572"/>
      <c r="C23" s="572"/>
      <c r="D23" s="572"/>
      <c r="E23" s="572"/>
      <c r="F23" s="572"/>
      <c r="G23" s="572"/>
      <c r="H23" s="572"/>
      <c r="I23" s="572"/>
      <c r="J23" s="572"/>
      <c r="K23" s="572"/>
      <c r="L23" s="573"/>
    </row>
    <row r="24" spans="1:252" s="396" customFormat="1" ht="166.15" customHeight="1" x14ac:dyDescent="0.25">
      <c r="A24" s="434">
        <v>13</v>
      </c>
      <c r="B24" s="393" t="s">
        <v>175</v>
      </c>
      <c r="C24" s="393" t="s">
        <v>80</v>
      </c>
      <c r="D24" s="394" t="s">
        <v>430</v>
      </c>
      <c r="E24" s="394" t="s">
        <v>373</v>
      </c>
      <c r="F24" s="485">
        <v>35.14</v>
      </c>
      <c r="G24" s="90" t="s">
        <v>550</v>
      </c>
      <c r="H24" s="394">
        <v>11.087</v>
      </c>
      <c r="I24" s="88" t="s">
        <v>389</v>
      </c>
      <c r="J24" s="113" t="s">
        <v>383</v>
      </c>
      <c r="K24" s="90" t="s">
        <v>169</v>
      </c>
      <c r="L24" s="456"/>
    </row>
    <row r="25" spans="1:252" s="411" customFormat="1" ht="116.25" customHeight="1" x14ac:dyDescent="0.3">
      <c r="A25" s="434">
        <v>14</v>
      </c>
      <c r="B25" s="393" t="s">
        <v>551</v>
      </c>
      <c r="C25" s="393" t="s">
        <v>80</v>
      </c>
      <c r="D25" s="394" t="s">
        <v>552</v>
      </c>
      <c r="E25" s="394" t="s">
        <v>434</v>
      </c>
      <c r="F25" s="492">
        <v>780.94</v>
      </c>
      <c r="G25" s="90" t="s">
        <v>553</v>
      </c>
      <c r="H25" s="394" t="s">
        <v>34</v>
      </c>
      <c r="I25" s="88" t="s">
        <v>34</v>
      </c>
      <c r="J25" s="90" t="s">
        <v>392</v>
      </c>
      <c r="K25" s="90" t="s">
        <v>169</v>
      </c>
      <c r="L25" s="443"/>
    </row>
    <row r="26" spans="1:252" s="411" customFormat="1" ht="116.25" customHeight="1" x14ac:dyDescent="0.3">
      <c r="A26" s="434">
        <v>15</v>
      </c>
      <c r="B26" s="393" t="s">
        <v>433</v>
      </c>
      <c r="C26" s="393" t="s">
        <v>80</v>
      </c>
      <c r="D26" s="394" t="s">
        <v>549</v>
      </c>
      <c r="E26" s="394" t="s">
        <v>434</v>
      </c>
      <c r="F26" s="492">
        <v>3555.23</v>
      </c>
      <c r="G26" s="90" t="s">
        <v>384</v>
      </c>
      <c r="H26" s="394" t="s">
        <v>34</v>
      </c>
      <c r="I26" s="88" t="s">
        <v>565</v>
      </c>
      <c r="J26" s="90" t="s">
        <v>383</v>
      </c>
      <c r="K26" s="90" t="s">
        <v>169</v>
      </c>
      <c r="L26" s="443"/>
    </row>
    <row r="27" spans="1:252" s="411" customFormat="1" ht="25.5" customHeight="1" x14ac:dyDescent="0.3">
      <c r="A27" s="434"/>
      <c r="B27" s="393"/>
      <c r="C27" s="393"/>
      <c r="D27" s="394"/>
      <c r="E27" s="394"/>
      <c r="F27" s="454">
        <f>SUM(F24:F26)</f>
        <v>4371.3100000000004</v>
      </c>
      <c r="G27" s="90"/>
      <c r="H27" s="394"/>
      <c r="I27" s="394"/>
      <c r="J27" s="393"/>
      <c r="K27" s="90"/>
      <c r="L27" s="443"/>
    </row>
    <row r="28" spans="1:252" s="400" customFormat="1" x14ac:dyDescent="0.25">
      <c r="A28" s="574" t="s">
        <v>12</v>
      </c>
      <c r="B28" s="575"/>
      <c r="C28" s="575"/>
      <c r="D28" s="575"/>
      <c r="E28" s="575"/>
      <c r="F28" s="575"/>
      <c r="G28" s="575"/>
      <c r="H28" s="575"/>
      <c r="I28" s="575"/>
      <c r="J28" s="575"/>
      <c r="K28" s="575"/>
      <c r="L28" s="576"/>
    </row>
    <row r="29" spans="1:252" s="400" customFormat="1" x14ac:dyDescent="0.25">
      <c r="A29" s="575" t="s">
        <v>401</v>
      </c>
      <c r="B29" s="575"/>
      <c r="C29" s="575"/>
      <c r="D29" s="575"/>
      <c r="E29" s="575"/>
      <c r="F29" s="575"/>
      <c r="G29" s="575"/>
      <c r="H29" s="575"/>
      <c r="I29" s="575"/>
      <c r="J29" s="575"/>
      <c r="K29" s="575"/>
      <c r="L29" s="576"/>
    </row>
    <row r="30" spans="1:252" s="418" customFormat="1" ht="97.5" customHeight="1" x14ac:dyDescent="0.25">
      <c r="A30" s="533">
        <v>16</v>
      </c>
      <c r="B30" s="403" t="s">
        <v>391</v>
      </c>
      <c r="C30" s="393" t="s">
        <v>73</v>
      </c>
      <c r="D30" s="88" t="s">
        <v>440</v>
      </c>
      <c r="E30" s="394" t="s">
        <v>426</v>
      </c>
      <c r="F30" s="195">
        <v>735.05</v>
      </c>
      <c r="G30" s="83" t="s">
        <v>388</v>
      </c>
      <c r="H30" s="97" t="s">
        <v>25</v>
      </c>
      <c r="I30" s="85" t="s">
        <v>387</v>
      </c>
      <c r="J30" s="82" t="s">
        <v>383</v>
      </c>
      <c r="K30" s="82" t="s">
        <v>452</v>
      </c>
      <c r="L30" s="438"/>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417"/>
      <c r="CO30" s="417"/>
      <c r="CP30" s="417"/>
      <c r="CQ30" s="417"/>
      <c r="CR30" s="417"/>
      <c r="CS30" s="417"/>
      <c r="CT30" s="417"/>
      <c r="CU30" s="417"/>
      <c r="CV30" s="417"/>
      <c r="CW30" s="417"/>
      <c r="CX30" s="417"/>
      <c r="CY30" s="417"/>
      <c r="CZ30" s="417"/>
      <c r="DA30" s="417"/>
      <c r="DB30" s="417"/>
      <c r="DC30" s="417"/>
      <c r="DD30" s="417"/>
      <c r="DE30" s="417"/>
      <c r="DF30" s="417"/>
      <c r="DG30" s="417"/>
      <c r="DH30" s="417"/>
      <c r="DI30" s="417"/>
      <c r="DJ30" s="417"/>
      <c r="DK30" s="417"/>
      <c r="DL30" s="417"/>
      <c r="DM30" s="417"/>
      <c r="DN30" s="417"/>
      <c r="DO30" s="417"/>
      <c r="DP30" s="417"/>
      <c r="DQ30" s="417"/>
      <c r="DR30" s="417"/>
      <c r="DS30" s="417"/>
      <c r="DT30" s="417"/>
      <c r="DU30" s="417"/>
      <c r="DV30" s="417"/>
      <c r="DW30" s="417"/>
      <c r="DX30" s="417"/>
      <c r="DY30" s="417"/>
      <c r="DZ30" s="417"/>
      <c r="EA30" s="417"/>
      <c r="EB30" s="417"/>
      <c r="EC30" s="417"/>
      <c r="ED30" s="417"/>
      <c r="EE30" s="417"/>
      <c r="EF30" s="417"/>
      <c r="EG30" s="417"/>
      <c r="EH30" s="417"/>
      <c r="EI30" s="417"/>
      <c r="EJ30" s="417"/>
      <c r="EK30" s="417"/>
      <c r="EL30" s="417"/>
      <c r="EM30" s="417"/>
      <c r="EN30" s="417"/>
      <c r="EO30" s="417"/>
      <c r="EP30" s="417"/>
      <c r="EQ30" s="417"/>
      <c r="ER30" s="417"/>
      <c r="ES30" s="417"/>
      <c r="ET30" s="417"/>
      <c r="EU30" s="417"/>
      <c r="EV30" s="417"/>
      <c r="EW30" s="417"/>
      <c r="EX30" s="417"/>
      <c r="EY30" s="417"/>
      <c r="EZ30" s="417"/>
      <c r="FA30" s="417"/>
      <c r="FB30" s="417"/>
      <c r="FC30" s="417"/>
      <c r="FD30" s="417"/>
      <c r="FE30" s="417"/>
      <c r="FF30" s="417"/>
      <c r="FG30" s="417"/>
      <c r="FH30" s="417"/>
      <c r="FI30" s="417"/>
      <c r="FJ30" s="417"/>
      <c r="FK30" s="417"/>
      <c r="FL30" s="417"/>
      <c r="FM30" s="417"/>
      <c r="FN30" s="417"/>
      <c r="FO30" s="417"/>
      <c r="FP30" s="417"/>
      <c r="FQ30" s="417"/>
      <c r="FR30" s="417"/>
      <c r="FS30" s="417"/>
      <c r="FT30" s="417"/>
      <c r="FU30" s="417"/>
      <c r="FV30" s="417"/>
      <c r="FW30" s="417"/>
      <c r="FX30" s="417"/>
      <c r="FY30" s="417"/>
      <c r="FZ30" s="417"/>
      <c r="GA30" s="417"/>
      <c r="GB30" s="417"/>
      <c r="GC30" s="417"/>
      <c r="GD30" s="417"/>
      <c r="GE30" s="417"/>
      <c r="GF30" s="417"/>
      <c r="GG30" s="417"/>
      <c r="GH30" s="417"/>
      <c r="GI30" s="417"/>
      <c r="GJ30" s="417"/>
      <c r="GK30" s="417"/>
      <c r="GL30" s="417"/>
      <c r="GM30" s="417"/>
      <c r="GN30" s="417"/>
      <c r="GO30" s="417"/>
      <c r="GP30" s="417"/>
      <c r="GQ30" s="417"/>
      <c r="GR30" s="417"/>
      <c r="GS30" s="417"/>
      <c r="GT30" s="417"/>
      <c r="GU30" s="417"/>
      <c r="GV30" s="417"/>
      <c r="GW30" s="417"/>
      <c r="GX30" s="417"/>
      <c r="GY30" s="417"/>
      <c r="GZ30" s="417"/>
      <c r="HA30" s="417"/>
      <c r="HB30" s="417"/>
      <c r="HC30" s="417"/>
      <c r="HD30" s="417"/>
      <c r="HE30" s="417"/>
      <c r="HF30" s="417"/>
      <c r="HG30" s="417"/>
      <c r="HH30" s="417"/>
      <c r="HI30" s="417"/>
      <c r="HJ30" s="417"/>
      <c r="HK30" s="417"/>
      <c r="HL30" s="417"/>
      <c r="HM30" s="417"/>
      <c r="HN30" s="417"/>
      <c r="HO30" s="417"/>
      <c r="HP30" s="417"/>
      <c r="HQ30" s="417"/>
      <c r="HR30" s="417"/>
      <c r="HS30" s="417"/>
      <c r="HT30" s="417"/>
      <c r="HU30" s="417"/>
      <c r="HV30" s="417"/>
      <c r="HW30" s="417"/>
      <c r="HX30" s="417"/>
      <c r="HY30" s="417"/>
      <c r="HZ30" s="417"/>
      <c r="IA30" s="417"/>
      <c r="IB30" s="417"/>
      <c r="IC30" s="417"/>
      <c r="ID30" s="417"/>
      <c r="IE30" s="417"/>
      <c r="IF30" s="417"/>
      <c r="IG30" s="417"/>
      <c r="IH30" s="417"/>
      <c r="II30" s="417"/>
      <c r="IJ30" s="417"/>
      <c r="IK30" s="417"/>
      <c r="IL30" s="417"/>
      <c r="IM30" s="417"/>
      <c r="IN30" s="417"/>
      <c r="IO30" s="417"/>
      <c r="IP30" s="417"/>
      <c r="IQ30" s="417"/>
      <c r="IR30" s="417"/>
    </row>
    <row r="31" spans="1:252" s="400" customFormat="1" ht="123" customHeight="1" x14ac:dyDescent="0.25">
      <c r="A31" s="444">
        <v>17</v>
      </c>
      <c r="B31" s="399" t="s">
        <v>428</v>
      </c>
      <c r="C31" s="399" t="s">
        <v>73</v>
      </c>
      <c r="D31" s="397" t="s">
        <v>549</v>
      </c>
      <c r="E31" s="397" t="s">
        <v>426</v>
      </c>
      <c r="F31" s="449">
        <v>821.27</v>
      </c>
      <c r="G31" s="414" t="s">
        <v>388</v>
      </c>
      <c r="H31" s="450" t="s">
        <v>25</v>
      </c>
      <c r="I31" s="451" t="s">
        <v>429</v>
      </c>
      <c r="J31" s="414" t="s">
        <v>392</v>
      </c>
      <c r="K31" s="82" t="s">
        <v>452</v>
      </c>
      <c r="L31" s="446"/>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47"/>
      <c r="EP31" s="447"/>
      <c r="EQ31" s="447"/>
      <c r="ER31" s="447"/>
      <c r="ES31" s="447"/>
      <c r="ET31" s="447"/>
      <c r="EU31" s="447"/>
      <c r="EV31" s="447"/>
      <c r="EW31" s="447"/>
      <c r="EX31" s="447"/>
      <c r="EY31" s="447"/>
      <c r="EZ31" s="447"/>
      <c r="FA31" s="447"/>
      <c r="FB31" s="447"/>
      <c r="FC31" s="447"/>
      <c r="FD31" s="447"/>
      <c r="FE31" s="447"/>
      <c r="FF31" s="447"/>
      <c r="FG31" s="447"/>
      <c r="FH31" s="447"/>
      <c r="FI31" s="447"/>
      <c r="FJ31" s="447"/>
      <c r="FK31" s="447"/>
      <c r="FL31" s="447"/>
      <c r="FM31" s="447"/>
      <c r="FN31" s="447"/>
      <c r="FO31" s="447"/>
      <c r="FP31" s="447"/>
      <c r="FQ31" s="447"/>
      <c r="FR31" s="447"/>
      <c r="FS31" s="447"/>
      <c r="FT31" s="447"/>
      <c r="FU31" s="447"/>
      <c r="FV31" s="447"/>
      <c r="FW31" s="447"/>
      <c r="FX31" s="447"/>
      <c r="FY31" s="447"/>
      <c r="FZ31" s="447"/>
      <c r="GA31" s="447"/>
      <c r="GB31" s="447"/>
      <c r="GC31" s="447"/>
      <c r="GD31" s="447"/>
      <c r="GE31" s="447"/>
      <c r="GF31" s="447"/>
      <c r="GG31" s="447"/>
      <c r="GH31" s="447"/>
      <c r="GI31" s="447"/>
      <c r="GJ31" s="447"/>
      <c r="GK31" s="447"/>
      <c r="GL31" s="447"/>
      <c r="GM31" s="447"/>
      <c r="GN31" s="447"/>
      <c r="GO31" s="447"/>
      <c r="GP31" s="447"/>
      <c r="GQ31" s="447"/>
      <c r="GR31" s="447"/>
      <c r="GS31" s="447"/>
      <c r="GT31" s="447"/>
      <c r="GU31" s="447"/>
      <c r="GV31" s="447"/>
      <c r="GW31" s="447"/>
      <c r="GX31" s="447"/>
      <c r="GY31" s="447"/>
      <c r="GZ31" s="447"/>
      <c r="HA31" s="447"/>
      <c r="HB31" s="447"/>
      <c r="HC31" s="447"/>
      <c r="HD31" s="447"/>
      <c r="HE31" s="447"/>
      <c r="HF31" s="447"/>
      <c r="HG31" s="447"/>
      <c r="HH31" s="447"/>
      <c r="HI31" s="447"/>
      <c r="HJ31" s="447"/>
      <c r="HK31" s="447"/>
      <c r="HL31" s="447"/>
      <c r="HM31" s="447"/>
      <c r="HN31" s="447"/>
      <c r="HO31" s="447"/>
      <c r="HP31" s="447"/>
      <c r="HQ31" s="447"/>
      <c r="HR31" s="447"/>
      <c r="HS31" s="447"/>
      <c r="HT31" s="447"/>
      <c r="HU31" s="447"/>
      <c r="HV31" s="447"/>
      <c r="HW31" s="447"/>
      <c r="HX31" s="447"/>
      <c r="HY31" s="447"/>
      <c r="HZ31" s="447"/>
      <c r="IA31" s="447"/>
      <c r="IB31" s="447"/>
      <c r="IC31" s="447"/>
      <c r="ID31" s="447"/>
      <c r="IE31" s="447"/>
      <c r="IF31" s="447"/>
      <c r="IG31" s="447"/>
      <c r="IH31" s="447"/>
      <c r="II31" s="447"/>
      <c r="IJ31" s="447"/>
      <c r="IK31" s="447"/>
      <c r="IL31" s="447"/>
      <c r="IM31" s="447"/>
      <c r="IN31" s="447"/>
      <c r="IO31" s="447"/>
      <c r="IP31" s="447"/>
      <c r="IQ31" s="447"/>
      <c r="IR31" s="447"/>
    </row>
    <row r="32" spans="1:252" s="400" customFormat="1" ht="20.25" customHeight="1" x14ac:dyDescent="0.25">
      <c r="A32" s="404"/>
      <c r="B32" s="398" t="s">
        <v>11</v>
      </c>
      <c r="C32" s="405"/>
      <c r="D32" s="435"/>
      <c r="E32" s="405"/>
      <c r="F32" s="430">
        <f>SUM(F30:F31)</f>
        <v>1556.32</v>
      </c>
      <c r="G32" s="185"/>
      <c r="H32" s="406"/>
      <c r="I32" s="398"/>
      <c r="J32" s="405"/>
      <c r="K32" s="185"/>
      <c r="L32" s="437"/>
    </row>
    <row r="33" spans="1:252" s="412" customFormat="1" x14ac:dyDescent="0.25">
      <c r="A33" s="577" t="s">
        <v>403</v>
      </c>
      <c r="B33" s="578"/>
      <c r="C33" s="578"/>
      <c r="D33" s="578"/>
      <c r="E33" s="578"/>
      <c r="F33" s="578"/>
      <c r="G33" s="578"/>
      <c r="H33" s="578"/>
      <c r="I33" s="578"/>
      <c r="J33" s="578"/>
      <c r="K33" s="578"/>
      <c r="L33" s="579"/>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c r="CF33" s="401"/>
      <c r="CG33" s="401"/>
      <c r="CH33" s="401"/>
      <c r="CI33" s="401"/>
      <c r="CJ33" s="401"/>
      <c r="CK33" s="401"/>
      <c r="CL33" s="401"/>
      <c r="CM33" s="401"/>
      <c r="CN33" s="401"/>
      <c r="CO33" s="401"/>
      <c r="CP33" s="401"/>
      <c r="CQ33" s="401"/>
      <c r="CR33" s="401"/>
      <c r="CS33" s="401"/>
      <c r="CT33" s="401"/>
      <c r="CU33" s="401"/>
      <c r="CV33" s="401"/>
      <c r="CW33" s="401"/>
      <c r="CX33" s="401"/>
      <c r="CY33" s="401"/>
      <c r="CZ33" s="401"/>
      <c r="DA33" s="401"/>
      <c r="DB33" s="401"/>
      <c r="DC33" s="401"/>
      <c r="DD33" s="401"/>
      <c r="DE33" s="401"/>
      <c r="DF33" s="401"/>
      <c r="DG33" s="401"/>
      <c r="DH33" s="401"/>
      <c r="DI33" s="401"/>
      <c r="DJ33" s="401"/>
      <c r="DK33" s="401"/>
      <c r="DL33" s="401"/>
      <c r="DM33" s="401"/>
      <c r="DN33" s="401"/>
      <c r="DO33" s="401"/>
      <c r="DP33" s="401"/>
      <c r="DQ33" s="401"/>
      <c r="DR33" s="401"/>
      <c r="DS33" s="401"/>
      <c r="DT33" s="401"/>
      <c r="DU33" s="401"/>
      <c r="DV33" s="401"/>
      <c r="DW33" s="401"/>
      <c r="DX33" s="401"/>
      <c r="DY33" s="401"/>
      <c r="DZ33" s="401"/>
      <c r="EA33" s="401"/>
      <c r="EB33" s="401"/>
      <c r="EC33" s="401"/>
      <c r="ED33" s="401"/>
      <c r="EE33" s="401"/>
      <c r="EF33" s="401"/>
      <c r="EG33" s="401"/>
      <c r="EH33" s="401"/>
      <c r="EI33" s="401"/>
      <c r="EJ33" s="401"/>
      <c r="EK33" s="401"/>
      <c r="EL33" s="401"/>
      <c r="EM33" s="401"/>
      <c r="EN33" s="401"/>
      <c r="EO33" s="401"/>
      <c r="EP33" s="401"/>
      <c r="EQ33" s="401"/>
      <c r="ER33" s="401"/>
      <c r="ES33" s="401"/>
      <c r="ET33" s="401"/>
      <c r="EU33" s="401"/>
      <c r="EV33" s="401"/>
      <c r="EW33" s="401"/>
      <c r="EX33" s="401"/>
      <c r="EY33" s="401"/>
      <c r="EZ33" s="401"/>
      <c r="FA33" s="401"/>
      <c r="FB33" s="401"/>
      <c r="FC33" s="401"/>
      <c r="FD33" s="401"/>
      <c r="FE33" s="401"/>
      <c r="FF33" s="401"/>
      <c r="FG33" s="401"/>
      <c r="FH33" s="401"/>
      <c r="FI33" s="401"/>
      <c r="FJ33" s="401"/>
      <c r="FK33" s="401"/>
      <c r="FL33" s="401"/>
      <c r="FM33" s="401"/>
      <c r="FN33" s="401"/>
      <c r="FO33" s="401"/>
      <c r="FP33" s="401"/>
      <c r="FQ33" s="401"/>
      <c r="FR33" s="401"/>
      <c r="FS33" s="401"/>
      <c r="FT33" s="401"/>
      <c r="FU33" s="401"/>
      <c r="FV33" s="401"/>
      <c r="FW33" s="401"/>
      <c r="FX33" s="401"/>
      <c r="FY33" s="401"/>
      <c r="FZ33" s="401"/>
      <c r="GA33" s="401"/>
      <c r="GB33" s="401"/>
      <c r="GC33" s="401"/>
      <c r="GD33" s="401"/>
      <c r="GE33" s="401"/>
      <c r="GF33" s="401"/>
      <c r="GG33" s="401"/>
      <c r="GH33" s="401"/>
      <c r="GI33" s="401"/>
      <c r="GJ33" s="401"/>
      <c r="GK33" s="401"/>
      <c r="GL33" s="401"/>
      <c r="GM33" s="401"/>
      <c r="GN33" s="401"/>
      <c r="GO33" s="401"/>
      <c r="GP33" s="401"/>
      <c r="GQ33" s="401"/>
      <c r="GR33" s="401"/>
      <c r="GS33" s="401"/>
      <c r="GT33" s="401"/>
      <c r="GU33" s="401"/>
      <c r="GV33" s="401"/>
      <c r="GW33" s="401"/>
      <c r="GX33" s="401"/>
      <c r="GY33" s="401"/>
      <c r="GZ33" s="401"/>
      <c r="HA33" s="401"/>
      <c r="HB33" s="401"/>
      <c r="HC33" s="401"/>
      <c r="HD33" s="401"/>
      <c r="HE33" s="401"/>
      <c r="HF33" s="401"/>
      <c r="HG33" s="401"/>
      <c r="HH33" s="401"/>
      <c r="HI33" s="401"/>
      <c r="HJ33" s="401"/>
      <c r="HK33" s="401"/>
      <c r="HL33" s="401"/>
      <c r="HM33" s="401"/>
      <c r="HN33" s="401"/>
      <c r="HO33" s="401"/>
      <c r="HP33" s="401"/>
      <c r="HQ33" s="401"/>
      <c r="HR33" s="401"/>
      <c r="HS33" s="401"/>
      <c r="HT33" s="401"/>
      <c r="HU33" s="401"/>
      <c r="HV33" s="401"/>
      <c r="HW33" s="401"/>
      <c r="HX33" s="401"/>
      <c r="HY33" s="401"/>
      <c r="HZ33" s="401"/>
      <c r="IA33" s="401"/>
      <c r="IB33" s="401"/>
      <c r="IC33" s="401"/>
      <c r="ID33" s="401"/>
      <c r="IE33" s="401"/>
      <c r="IF33" s="401"/>
      <c r="IG33" s="401"/>
      <c r="IH33" s="401"/>
      <c r="II33" s="401"/>
      <c r="IJ33" s="401"/>
      <c r="IK33" s="401"/>
      <c r="IL33" s="401"/>
      <c r="IM33" s="401"/>
      <c r="IN33" s="401"/>
      <c r="IO33" s="401"/>
      <c r="IP33" s="401"/>
      <c r="IQ33" s="401"/>
      <c r="IR33" s="401"/>
    </row>
    <row r="34" spans="1:252" s="407" customFormat="1" ht="104.25" customHeight="1" x14ac:dyDescent="0.25">
      <c r="A34" s="434">
        <v>18</v>
      </c>
      <c r="B34" s="393" t="s">
        <v>497</v>
      </c>
      <c r="C34" s="393" t="s">
        <v>73</v>
      </c>
      <c r="D34" s="394" t="s">
        <v>520</v>
      </c>
      <c r="E34" s="397" t="s">
        <v>426</v>
      </c>
      <c r="F34" s="477">
        <v>480.96</v>
      </c>
      <c r="G34" s="90" t="s">
        <v>405</v>
      </c>
      <c r="H34" s="439" t="s">
        <v>25</v>
      </c>
      <c r="I34" s="88" t="s">
        <v>498</v>
      </c>
      <c r="J34" s="90" t="s">
        <v>392</v>
      </c>
      <c r="K34" s="90" t="s">
        <v>169</v>
      </c>
      <c r="L34" s="44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2"/>
      <c r="CK34" s="402"/>
      <c r="CL34" s="402"/>
      <c r="CM34" s="402"/>
      <c r="CN34" s="402"/>
      <c r="CO34" s="402"/>
      <c r="CP34" s="402"/>
      <c r="CQ34" s="402"/>
      <c r="CR34" s="402"/>
      <c r="CS34" s="402"/>
      <c r="CT34" s="402"/>
      <c r="CU34" s="402"/>
      <c r="CV34" s="402"/>
      <c r="CW34" s="402"/>
      <c r="CX34" s="402"/>
      <c r="CY34" s="402"/>
      <c r="CZ34" s="402"/>
      <c r="DA34" s="402"/>
      <c r="DB34" s="402"/>
      <c r="DC34" s="402"/>
      <c r="DD34" s="402"/>
      <c r="DE34" s="402"/>
      <c r="DF34" s="402"/>
      <c r="DG34" s="402"/>
      <c r="DH34" s="402"/>
      <c r="DI34" s="402"/>
      <c r="DJ34" s="402"/>
      <c r="DK34" s="402"/>
      <c r="DL34" s="402"/>
      <c r="DM34" s="402"/>
      <c r="DN34" s="402"/>
      <c r="DO34" s="402"/>
      <c r="DP34" s="402"/>
      <c r="DQ34" s="402"/>
      <c r="DR34" s="402"/>
      <c r="DS34" s="402"/>
      <c r="DT34" s="402"/>
      <c r="DU34" s="402"/>
      <c r="DV34" s="402"/>
      <c r="DW34" s="402"/>
      <c r="DX34" s="402"/>
      <c r="DY34" s="402"/>
      <c r="DZ34" s="402"/>
      <c r="EA34" s="402"/>
      <c r="EB34" s="402"/>
      <c r="EC34" s="402"/>
      <c r="ED34" s="402"/>
      <c r="EE34" s="402"/>
      <c r="EF34" s="402"/>
      <c r="EG34" s="402"/>
      <c r="EH34" s="402"/>
      <c r="EI34" s="402"/>
      <c r="EJ34" s="402"/>
      <c r="EK34" s="402"/>
      <c r="EL34" s="402"/>
      <c r="EM34" s="402"/>
      <c r="EN34" s="402"/>
      <c r="EO34" s="402"/>
      <c r="EP34" s="402"/>
      <c r="EQ34" s="402"/>
      <c r="ER34" s="402"/>
      <c r="ES34" s="402"/>
      <c r="ET34" s="402"/>
      <c r="EU34" s="402"/>
      <c r="EV34" s="402"/>
      <c r="EW34" s="402"/>
      <c r="EX34" s="402"/>
      <c r="EY34" s="402"/>
      <c r="EZ34" s="402"/>
      <c r="FA34" s="402"/>
      <c r="FB34" s="402"/>
      <c r="FC34" s="402"/>
      <c r="FD34" s="402"/>
      <c r="FE34" s="402"/>
      <c r="FF34" s="402"/>
      <c r="FG34" s="402"/>
      <c r="FH34" s="402"/>
      <c r="FI34" s="402"/>
      <c r="FJ34" s="402"/>
      <c r="FK34" s="402"/>
      <c r="FL34" s="402"/>
      <c r="FM34" s="402"/>
      <c r="FN34" s="402"/>
      <c r="FO34" s="402"/>
      <c r="FP34" s="402"/>
      <c r="FQ34" s="402"/>
      <c r="FR34" s="402"/>
      <c r="FS34" s="402"/>
      <c r="FT34" s="402"/>
      <c r="FU34" s="402"/>
      <c r="FV34" s="402"/>
      <c r="FW34" s="402"/>
      <c r="FX34" s="402"/>
      <c r="FY34" s="402"/>
      <c r="FZ34" s="402"/>
      <c r="GA34" s="402"/>
      <c r="GB34" s="402"/>
      <c r="GC34" s="402"/>
      <c r="GD34" s="402"/>
      <c r="GE34" s="402"/>
      <c r="GF34" s="402"/>
      <c r="GG34" s="402"/>
      <c r="GH34" s="402"/>
      <c r="GI34" s="402"/>
      <c r="GJ34" s="402"/>
      <c r="GK34" s="402"/>
      <c r="GL34" s="402"/>
      <c r="GM34" s="402"/>
      <c r="GN34" s="402"/>
      <c r="GO34" s="402"/>
      <c r="GP34" s="402"/>
      <c r="GQ34" s="402"/>
      <c r="GR34" s="402"/>
      <c r="GS34" s="402"/>
      <c r="GT34" s="402"/>
      <c r="GU34" s="402"/>
      <c r="GV34" s="402"/>
      <c r="GW34" s="402"/>
      <c r="GX34" s="402"/>
      <c r="GY34" s="402"/>
      <c r="GZ34" s="402"/>
      <c r="HA34" s="402"/>
      <c r="HB34" s="402"/>
      <c r="HC34" s="402"/>
      <c r="HD34" s="402"/>
      <c r="HE34" s="402"/>
      <c r="HF34" s="402"/>
      <c r="HG34" s="402"/>
      <c r="HH34" s="402"/>
      <c r="HI34" s="402"/>
      <c r="HJ34" s="402"/>
      <c r="HK34" s="402"/>
      <c r="HL34" s="402"/>
      <c r="HM34" s="402"/>
      <c r="HN34" s="402"/>
      <c r="HO34" s="402"/>
      <c r="HP34" s="402"/>
      <c r="HQ34" s="402"/>
      <c r="HR34" s="402"/>
      <c r="HS34" s="402"/>
      <c r="HT34" s="402"/>
      <c r="HU34" s="402"/>
      <c r="HV34" s="402"/>
      <c r="HW34" s="402"/>
      <c r="HX34" s="402"/>
      <c r="HY34" s="402"/>
      <c r="HZ34" s="402"/>
      <c r="IA34" s="402"/>
      <c r="IB34" s="402"/>
      <c r="IC34" s="402"/>
      <c r="ID34" s="402"/>
      <c r="IE34" s="402"/>
      <c r="IF34" s="402"/>
      <c r="IG34" s="402"/>
      <c r="IH34" s="402"/>
      <c r="II34" s="402"/>
      <c r="IJ34" s="402"/>
      <c r="IK34" s="402"/>
      <c r="IL34" s="402"/>
      <c r="IM34" s="402"/>
      <c r="IN34" s="402"/>
      <c r="IO34" s="402"/>
      <c r="IP34" s="402"/>
      <c r="IQ34" s="402"/>
      <c r="IR34" s="402"/>
    </row>
    <row r="35" spans="1:252" s="400" customFormat="1" ht="19.5" customHeight="1" x14ac:dyDescent="0.25">
      <c r="A35" s="434"/>
      <c r="B35" s="440" t="s">
        <v>11</v>
      </c>
      <c r="C35" s="436"/>
      <c r="D35" s="436"/>
      <c r="E35" s="436"/>
      <c r="F35" s="431">
        <f>SUM(F34:F34)</f>
        <v>480.96</v>
      </c>
      <c r="G35" s="481"/>
      <c r="H35" s="436"/>
      <c r="I35" s="436"/>
      <c r="J35" s="436"/>
      <c r="K35" s="481"/>
      <c r="L35" s="482"/>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48"/>
      <c r="DC35" s="448"/>
      <c r="DD35" s="448"/>
      <c r="DE35" s="448"/>
      <c r="DF35" s="448"/>
      <c r="DG35" s="448"/>
      <c r="DH35" s="448"/>
      <c r="DI35" s="448"/>
      <c r="DJ35" s="448"/>
      <c r="DK35" s="448"/>
      <c r="DL35" s="448"/>
      <c r="DM35" s="448"/>
      <c r="DN35" s="448"/>
      <c r="DO35" s="448"/>
      <c r="DP35" s="448"/>
      <c r="DQ35" s="448"/>
      <c r="DR35" s="448"/>
      <c r="DS35" s="448"/>
      <c r="DT35" s="448"/>
      <c r="DU35" s="448"/>
      <c r="DV35" s="448"/>
      <c r="DW35" s="448"/>
      <c r="DX35" s="448"/>
      <c r="DY35" s="448"/>
      <c r="DZ35" s="448"/>
      <c r="EA35" s="448"/>
      <c r="EB35" s="448"/>
      <c r="EC35" s="448"/>
      <c r="ED35" s="448"/>
      <c r="EE35" s="448"/>
      <c r="EF35" s="448"/>
      <c r="EG35" s="448"/>
      <c r="EH35" s="448"/>
      <c r="EI35" s="448"/>
      <c r="EJ35" s="448"/>
      <c r="EK35" s="448"/>
      <c r="EL35" s="448"/>
      <c r="EM35" s="448"/>
      <c r="EN35" s="448"/>
      <c r="EO35" s="448"/>
      <c r="EP35" s="448"/>
      <c r="EQ35" s="448"/>
      <c r="ER35" s="448"/>
      <c r="ES35" s="448"/>
      <c r="ET35" s="448"/>
      <c r="EU35" s="448"/>
      <c r="EV35" s="448"/>
      <c r="EW35" s="448"/>
      <c r="EX35" s="448"/>
      <c r="EY35" s="448"/>
      <c r="EZ35" s="448"/>
      <c r="FA35" s="448"/>
      <c r="FB35" s="448"/>
      <c r="FC35" s="448"/>
      <c r="FD35" s="448"/>
      <c r="FE35" s="448"/>
      <c r="FF35" s="448"/>
      <c r="FG35" s="448"/>
      <c r="FH35" s="448"/>
      <c r="FI35" s="448"/>
      <c r="FJ35" s="448"/>
      <c r="FK35" s="448"/>
      <c r="FL35" s="448"/>
      <c r="FM35" s="448"/>
      <c r="FN35" s="448"/>
      <c r="FO35" s="448"/>
      <c r="FP35" s="448"/>
      <c r="FQ35" s="448"/>
      <c r="FR35" s="448"/>
      <c r="FS35" s="448"/>
      <c r="FT35" s="448"/>
      <c r="FU35" s="448"/>
      <c r="FV35" s="448"/>
      <c r="FW35" s="448"/>
      <c r="FX35" s="448"/>
      <c r="FY35" s="448"/>
      <c r="FZ35" s="448"/>
      <c r="GA35" s="448"/>
      <c r="GB35" s="448"/>
      <c r="GC35" s="448"/>
      <c r="GD35" s="448"/>
      <c r="GE35" s="448"/>
      <c r="GF35" s="448"/>
      <c r="GG35" s="448"/>
      <c r="GH35" s="448"/>
      <c r="GI35" s="448"/>
      <c r="GJ35" s="448"/>
      <c r="GK35" s="448"/>
      <c r="GL35" s="448"/>
      <c r="GM35" s="448"/>
      <c r="GN35" s="448"/>
      <c r="GO35" s="448"/>
      <c r="GP35" s="448"/>
      <c r="GQ35" s="448"/>
      <c r="GR35" s="448"/>
      <c r="GS35" s="448"/>
      <c r="GT35" s="448"/>
      <c r="GU35" s="448"/>
      <c r="GV35" s="448"/>
      <c r="GW35" s="448"/>
      <c r="GX35" s="448"/>
      <c r="GY35" s="448"/>
      <c r="GZ35" s="448"/>
      <c r="HA35" s="448"/>
      <c r="HB35" s="448"/>
      <c r="HC35" s="448"/>
      <c r="HD35" s="448"/>
      <c r="HE35" s="448"/>
      <c r="HF35" s="448"/>
      <c r="HG35" s="448"/>
      <c r="HH35" s="448"/>
      <c r="HI35" s="448"/>
      <c r="HJ35" s="448"/>
      <c r="HK35" s="448"/>
      <c r="HL35" s="448"/>
      <c r="HM35" s="448"/>
      <c r="HN35" s="448"/>
      <c r="HO35" s="448"/>
      <c r="HP35" s="448"/>
      <c r="HQ35" s="448"/>
      <c r="HR35" s="448"/>
      <c r="HS35" s="448"/>
      <c r="HT35" s="448"/>
      <c r="HU35" s="448"/>
      <c r="HV35" s="448"/>
      <c r="HW35" s="448"/>
      <c r="HX35" s="448"/>
      <c r="HY35" s="448"/>
      <c r="HZ35" s="448"/>
      <c r="IA35" s="448"/>
      <c r="IB35" s="448"/>
      <c r="IC35" s="448"/>
      <c r="ID35" s="448"/>
      <c r="IE35" s="448"/>
      <c r="IF35" s="448"/>
      <c r="IG35" s="448"/>
      <c r="IH35" s="448"/>
      <c r="II35" s="448"/>
      <c r="IJ35" s="448"/>
      <c r="IK35" s="448"/>
      <c r="IL35" s="448"/>
      <c r="IM35" s="448"/>
      <c r="IN35" s="448"/>
      <c r="IO35" s="448"/>
      <c r="IP35" s="448"/>
      <c r="IQ35" s="448"/>
      <c r="IR35" s="448"/>
    </row>
    <row r="36" spans="1:252" s="400" customFormat="1" ht="19.5" customHeight="1" x14ac:dyDescent="0.25">
      <c r="A36" s="577" t="s">
        <v>404</v>
      </c>
      <c r="B36" s="578"/>
      <c r="C36" s="578"/>
      <c r="D36" s="578"/>
      <c r="E36" s="578"/>
      <c r="F36" s="578"/>
      <c r="G36" s="578"/>
      <c r="H36" s="578"/>
      <c r="I36" s="578"/>
      <c r="J36" s="578"/>
      <c r="K36" s="578"/>
      <c r="L36" s="579"/>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8"/>
      <c r="CU36" s="448"/>
      <c r="CV36" s="448"/>
      <c r="CW36" s="448"/>
      <c r="CX36" s="448"/>
      <c r="CY36" s="448"/>
      <c r="CZ36" s="448"/>
      <c r="DA36" s="448"/>
      <c r="DB36" s="448"/>
      <c r="DC36" s="448"/>
      <c r="DD36" s="448"/>
      <c r="DE36" s="448"/>
      <c r="DF36" s="448"/>
      <c r="DG36" s="448"/>
      <c r="DH36" s="448"/>
      <c r="DI36" s="448"/>
      <c r="DJ36" s="448"/>
      <c r="DK36" s="448"/>
      <c r="DL36" s="448"/>
      <c r="DM36" s="448"/>
      <c r="DN36" s="448"/>
      <c r="DO36" s="448"/>
      <c r="DP36" s="448"/>
      <c r="DQ36" s="448"/>
      <c r="DR36" s="448"/>
      <c r="DS36" s="448"/>
      <c r="DT36" s="448"/>
      <c r="DU36" s="448"/>
      <c r="DV36" s="448"/>
      <c r="DW36" s="448"/>
      <c r="DX36" s="448"/>
      <c r="DY36" s="448"/>
      <c r="DZ36" s="448"/>
      <c r="EA36" s="448"/>
      <c r="EB36" s="448"/>
      <c r="EC36" s="448"/>
      <c r="ED36" s="448"/>
      <c r="EE36" s="448"/>
      <c r="EF36" s="448"/>
      <c r="EG36" s="448"/>
      <c r="EH36" s="448"/>
      <c r="EI36" s="448"/>
      <c r="EJ36" s="448"/>
      <c r="EK36" s="448"/>
      <c r="EL36" s="448"/>
      <c r="EM36" s="448"/>
      <c r="EN36" s="448"/>
      <c r="EO36" s="448"/>
      <c r="EP36" s="448"/>
      <c r="EQ36" s="448"/>
      <c r="ER36" s="448"/>
      <c r="ES36" s="448"/>
      <c r="ET36" s="448"/>
      <c r="EU36" s="448"/>
      <c r="EV36" s="448"/>
      <c r="EW36" s="448"/>
      <c r="EX36" s="448"/>
      <c r="EY36" s="448"/>
      <c r="EZ36" s="448"/>
      <c r="FA36" s="448"/>
      <c r="FB36" s="448"/>
      <c r="FC36" s="448"/>
      <c r="FD36" s="448"/>
      <c r="FE36" s="448"/>
      <c r="FF36" s="448"/>
      <c r="FG36" s="448"/>
      <c r="FH36" s="448"/>
      <c r="FI36" s="448"/>
      <c r="FJ36" s="448"/>
      <c r="FK36" s="448"/>
      <c r="FL36" s="448"/>
      <c r="FM36" s="448"/>
      <c r="FN36" s="448"/>
      <c r="FO36" s="448"/>
      <c r="FP36" s="448"/>
      <c r="FQ36" s="448"/>
      <c r="FR36" s="448"/>
      <c r="FS36" s="448"/>
      <c r="FT36" s="448"/>
      <c r="FU36" s="448"/>
      <c r="FV36" s="448"/>
      <c r="FW36" s="448"/>
      <c r="FX36" s="448"/>
      <c r="FY36" s="448"/>
      <c r="FZ36" s="448"/>
      <c r="GA36" s="448"/>
      <c r="GB36" s="448"/>
      <c r="GC36" s="448"/>
      <c r="GD36" s="448"/>
      <c r="GE36" s="448"/>
      <c r="GF36" s="448"/>
      <c r="GG36" s="448"/>
      <c r="GH36" s="448"/>
      <c r="GI36" s="448"/>
      <c r="GJ36" s="448"/>
      <c r="GK36" s="448"/>
      <c r="GL36" s="448"/>
      <c r="GM36" s="448"/>
      <c r="GN36" s="448"/>
      <c r="GO36" s="448"/>
      <c r="GP36" s="448"/>
      <c r="GQ36" s="448"/>
      <c r="GR36" s="448"/>
      <c r="GS36" s="448"/>
      <c r="GT36" s="448"/>
      <c r="GU36" s="448"/>
      <c r="GV36" s="448"/>
      <c r="GW36" s="448"/>
      <c r="GX36" s="448"/>
      <c r="GY36" s="448"/>
      <c r="GZ36" s="448"/>
      <c r="HA36" s="448"/>
      <c r="HB36" s="448"/>
      <c r="HC36" s="448"/>
      <c r="HD36" s="448"/>
      <c r="HE36" s="448"/>
      <c r="HF36" s="448"/>
      <c r="HG36" s="448"/>
      <c r="HH36" s="448"/>
      <c r="HI36" s="448"/>
      <c r="HJ36" s="448"/>
      <c r="HK36" s="448"/>
      <c r="HL36" s="448"/>
      <c r="HM36" s="448"/>
      <c r="HN36" s="448"/>
      <c r="HO36" s="448"/>
      <c r="HP36" s="448"/>
      <c r="HQ36" s="448"/>
      <c r="HR36" s="448"/>
      <c r="HS36" s="448"/>
      <c r="HT36" s="448"/>
      <c r="HU36" s="448"/>
      <c r="HV36" s="448"/>
      <c r="HW36" s="448"/>
      <c r="HX36" s="448"/>
      <c r="HY36" s="448"/>
      <c r="HZ36" s="448"/>
      <c r="IA36" s="448"/>
      <c r="IB36" s="448"/>
      <c r="IC36" s="448"/>
      <c r="ID36" s="448"/>
      <c r="IE36" s="448"/>
      <c r="IF36" s="448"/>
      <c r="IG36" s="448"/>
      <c r="IH36" s="448"/>
      <c r="II36" s="448"/>
      <c r="IJ36" s="448"/>
      <c r="IK36" s="448"/>
      <c r="IL36" s="448"/>
      <c r="IM36" s="448"/>
      <c r="IN36" s="448"/>
      <c r="IO36" s="448"/>
      <c r="IP36" s="448"/>
      <c r="IQ36" s="448"/>
      <c r="IR36" s="448"/>
    </row>
    <row r="37" spans="1:252" s="400" customFormat="1" ht="104.45" customHeight="1" x14ac:dyDescent="0.25">
      <c r="A37" s="434">
        <v>19</v>
      </c>
      <c r="B37" s="393" t="s">
        <v>431</v>
      </c>
      <c r="C37" s="393" t="s">
        <v>73</v>
      </c>
      <c r="D37" s="394" t="s">
        <v>548</v>
      </c>
      <c r="E37" s="394" t="s">
        <v>426</v>
      </c>
      <c r="F37" s="477">
        <v>361.57</v>
      </c>
      <c r="G37" s="90" t="s">
        <v>406</v>
      </c>
      <c r="H37" s="439" t="s">
        <v>25</v>
      </c>
      <c r="I37" s="471" t="s">
        <v>25</v>
      </c>
      <c r="J37" s="90" t="s">
        <v>392</v>
      </c>
      <c r="K37" s="90" t="s">
        <v>169</v>
      </c>
      <c r="L37" s="482"/>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48"/>
      <c r="DC37" s="448"/>
      <c r="DD37" s="448"/>
      <c r="DE37" s="448"/>
      <c r="DF37" s="448"/>
      <c r="DG37" s="448"/>
      <c r="DH37" s="448"/>
      <c r="DI37" s="448"/>
      <c r="DJ37" s="448"/>
      <c r="DK37" s="448"/>
      <c r="DL37" s="448"/>
      <c r="DM37" s="448"/>
      <c r="DN37" s="448"/>
      <c r="DO37" s="448"/>
      <c r="DP37" s="448"/>
      <c r="DQ37" s="448"/>
      <c r="DR37" s="448"/>
      <c r="DS37" s="448"/>
      <c r="DT37" s="448"/>
      <c r="DU37" s="448"/>
      <c r="DV37" s="448"/>
      <c r="DW37" s="448"/>
      <c r="DX37" s="448"/>
      <c r="DY37" s="448"/>
      <c r="DZ37" s="448"/>
      <c r="EA37" s="448"/>
      <c r="EB37" s="448"/>
      <c r="EC37" s="448"/>
      <c r="ED37" s="448"/>
      <c r="EE37" s="448"/>
      <c r="EF37" s="448"/>
      <c r="EG37" s="448"/>
      <c r="EH37" s="448"/>
      <c r="EI37" s="448"/>
      <c r="EJ37" s="448"/>
      <c r="EK37" s="448"/>
      <c r="EL37" s="448"/>
      <c r="EM37" s="448"/>
      <c r="EN37" s="448"/>
      <c r="EO37" s="448"/>
      <c r="EP37" s="448"/>
      <c r="EQ37" s="448"/>
      <c r="ER37" s="448"/>
      <c r="ES37" s="448"/>
      <c r="ET37" s="448"/>
      <c r="EU37" s="448"/>
      <c r="EV37" s="448"/>
      <c r="EW37" s="448"/>
      <c r="EX37" s="448"/>
      <c r="EY37" s="448"/>
      <c r="EZ37" s="448"/>
      <c r="FA37" s="448"/>
      <c r="FB37" s="448"/>
      <c r="FC37" s="448"/>
      <c r="FD37" s="448"/>
      <c r="FE37" s="448"/>
      <c r="FF37" s="448"/>
      <c r="FG37" s="448"/>
      <c r="FH37" s="448"/>
      <c r="FI37" s="448"/>
      <c r="FJ37" s="448"/>
      <c r="FK37" s="448"/>
      <c r="FL37" s="448"/>
      <c r="FM37" s="448"/>
      <c r="FN37" s="448"/>
      <c r="FO37" s="448"/>
      <c r="FP37" s="448"/>
      <c r="FQ37" s="448"/>
      <c r="FR37" s="448"/>
      <c r="FS37" s="448"/>
      <c r="FT37" s="448"/>
      <c r="FU37" s="448"/>
      <c r="FV37" s="448"/>
      <c r="FW37" s="448"/>
      <c r="FX37" s="448"/>
      <c r="FY37" s="448"/>
      <c r="FZ37" s="448"/>
      <c r="GA37" s="448"/>
      <c r="GB37" s="448"/>
      <c r="GC37" s="448"/>
      <c r="GD37" s="448"/>
      <c r="GE37" s="448"/>
      <c r="GF37" s="448"/>
      <c r="GG37" s="448"/>
      <c r="GH37" s="448"/>
      <c r="GI37" s="448"/>
      <c r="GJ37" s="448"/>
      <c r="GK37" s="448"/>
      <c r="GL37" s="448"/>
      <c r="GM37" s="448"/>
      <c r="GN37" s="448"/>
      <c r="GO37" s="448"/>
      <c r="GP37" s="448"/>
      <c r="GQ37" s="448"/>
      <c r="GR37" s="448"/>
      <c r="GS37" s="448"/>
      <c r="GT37" s="448"/>
      <c r="GU37" s="448"/>
      <c r="GV37" s="448"/>
      <c r="GW37" s="448"/>
      <c r="GX37" s="448"/>
      <c r="GY37" s="448"/>
      <c r="GZ37" s="448"/>
      <c r="HA37" s="448"/>
      <c r="HB37" s="448"/>
      <c r="HC37" s="448"/>
      <c r="HD37" s="448"/>
      <c r="HE37" s="448"/>
      <c r="HF37" s="448"/>
      <c r="HG37" s="448"/>
      <c r="HH37" s="448"/>
      <c r="HI37" s="448"/>
      <c r="HJ37" s="448"/>
      <c r="HK37" s="448"/>
      <c r="HL37" s="448"/>
      <c r="HM37" s="448"/>
      <c r="HN37" s="448"/>
      <c r="HO37" s="448"/>
      <c r="HP37" s="448"/>
      <c r="HQ37" s="448"/>
      <c r="HR37" s="448"/>
      <c r="HS37" s="448"/>
      <c r="HT37" s="448"/>
      <c r="HU37" s="448"/>
      <c r="HV37" s="448"/>
      <c r="HW37" s="448"/>
      <c r="HX37" s="448"/>
      <c r="HY37" s="448"/>
      <c r="HZ37" s="448"/>
      <c r="IA37" s="448"/>
      <c r="IB37" s="448"/>
      <c r="IC37" s="448"/>
      <c r="ID37" s="448"/>
      <c r="IE37" s="448"/>
      <c r="IF37" s="448"/>
      <c r="IG37" s="448"/>
      <c r="IH37" s="448"/>
      <c r="II37" s="448"/>
      <c r="IJ37" s="448"/>
      <c r="IK37" s="448"/>
      <c r="IL37" s="448"/>
      <c r="IM37" s="448"/>
      <c r="IN37" s="448"/>
      <c r="IO37" s="448"/>
      <c r="IP37" s="448"/>
      <c r="IQ37" s="448"/>
      <c r="IR37" s="448"/>
    </row>
    <row r="38" spans="1:252" s="400" customFormat="1" ht="76.5" customHeight="1" x14ac:dyDescent="0.25">
      <c r="A38" s="434">
        <v>20</v>
      </c>
      <c r="B38" s="393" t="s">
        <v>466</v>
      </c>
      <c r="C38" s="393" t="s">
        <v>73</v>
      </c>
      <c r="D38" s="394" t="s">
        <v>520</v>
      </c>
      <c r="E38" s="394" t="s">
        <v>427</v>
      </c>
      <c r="F38" s="477">
        <v>287.91000000000003</v>
      </c>
      <c r="G38" s="90" t="s">
        <v>406</v>
      </c>
      <c r="H38" s="439"/>
      <c r="I38" s="471"/>
      <c r="J38" s="90" t="s">
        <v>392</v>
      </c>
      <c r="K38" s="90" t="s">
        <v>169</v>
      </c>
      <c r="L38" s="482"/>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448"/>
      <c r="EO38" s="448"/>
      <c r="EP38" s="448"/>
      <c r="EQ38" s="448"/>
      <c r="ER38" s="448"/>
      <c r="ES38" s="448"/>
      <c r="ET38" s="448"/>
      <c r="EU38" s="448"/>
      <c r="EV38" s="448"/>
      <c r="EW38" s="448"/>
      <c r="EX38" s="448"/>
      <c r="EY38" s="448"/>
      <c r="EZ38" s="448"/>
      <c r="FA38" s="448"/>
      <c r="FB38" s="448"/>
      <c r="FC38" s="448"/>
      <c r="FD38" s="448"/>
      <c r="FE38" s="448"/>
      <c r="FF38" s="448"/>
      <c r="FG38" s="448"/>
      <c r="FH38" s="448"/>
      <c r="FI38" s="448"/>
      <c r="FJ38" s="448"/>
      <c r="FK38" s="448"/>
      <c r="FL38" s="448"/>
      <c r="FM38" s="448"/>
      <c r="FN38" s="448"/>
      <c r="FO38" s="448"/>
      <c r="FP38" s="448"/>
      <c r="FQ38" s="448"/>
      <c r="FR38" s="448"/>
      <c r="FS38" s="448"/>
      <c r="FT38" s="448"/>
      <c r="FU38" s="448"/>
      <c r="FV38" s="448"/>
      <c r="FW38" s="448"/>
      <c r="FX38" s="448"/>
      <c r="FY38" s="448"/>
      <c r="FZ38" s="448"/>
      <c r="GA38" s="448"/>
      <c r="GB38" s="448"/>
      <c r="GC38" s="448"/>
      <c r="GD38" s="448"/>
      <c r="GE38" s="448"/>
      <c r="GF38" s="448"/>
      <c r="GG38" s="448"/>
      <c r="GH38" s="448"/>
      <c r="GI38" s="448"/>
      <c r="GJ38" s="448"/>
      <c r="GK38" s="448"/>
      <c r="GL38" s="448"/>
      <c r="GM38" s="448"/>
      <c r="GN38" s="448"/>
      <c r="GO38" s="448"/>
      <c r="GP38" s="448"/>
      <c r="GQ38" s="448"/>
      <c r="GR38" s="448"/>
      <c r="GS38" s="448"/>
      <c r="GT38" s="448"/>
      <c r="GU38" s="448"/>
      <c r="GV38" s="448"/>
      <c r="GW38" s="448"/>
      <c r="GX38" s="448"/>
      <c r="GY38" s="448"/>
      <c r="GZ38" s="448"/>
      <c r="HA38" s="448"/>
      <c r="HB38" s="448"/>
      <c r="HC38" s="448"/>
      <c r="HD38" s="448"/>
      <c r="HE38" s="448"/>
      <c r="HF38" s="448"/>
      <c r="HG38" s="448"/>
      <c r="HH38" s="448"/>
      <c r="HI38" s="448"/>
      <c r="HJ38" s="448"/>
      <c r="HK38" s="448"/>
      <c r="HL38" s="448"/>
      <c r="HM38" s="448"/>
      <c r="HN38" s="448"/>
      <c r="HO38" s="448"/>
      <c r="HP38" s="448"/>
      <c r="HQ38" s="448"/>
      <c r="HR38" s="448"/>
      <c r="HS38" s="448"/>
      <c r="HT38" s="448"/>
      <c r="HU38" s="448"/>
      <c r="HV38" s="448"/>
      <c r="HW38" s="448"/>
      <c r="HX38" s="448"/>
      <c r="HY38" s="448"/>
      <c r="HZ38" s="448"/>
      <c r="IA38" s="448"/>
      <c r="IB38" s="448"/>
      <c r="IC38" s="448"/>
      <c r="ID38" s="448"/>
      <c r="IE38" s="448"/>
      <c r="IF38" s="448"/>
      <c r="IG38" s="448"/>
      <c r="IH38" s="448"/>
      <c r="II38" s="448"/>
      <c r="IJ38" s="448"/>
      <c r="IK38" s="448"/>
      <c r="IL38" s="448"/>
      <c r="IM38" s="448"/>
      <c r="IN38" s="448"/>
      <c r="IO38" s="448"/>
      <c r="IP38" s="448"/>
      <c r="IQ38" s="448"/>
      <c r="IR38" s="448"/>
    </row>
    <row r="39" spans="1:252" s="400" customFormat="1" ht="97.5" customHeight="1" x14ac:dyDescent="0.25">
      <c r="A39" s="434">
        <v>21</v>
      </c>
      <c r="B39" s="393" t="s">
        <v>467</v>
      </c>
      <c r="C39" s="393" t="s">
        <v>73</v>
      </c>
      <c r="D39" s="394" t="s">
        <v>549</v>
      </c>
      <c r="E39" s="394" t="s">
        <v>434</v>
      </c>
      <c r="F39" s="477">
        <v>209.69</v>
      </c>
      <c r="G39" s="90" t="s">
        <v>406</v>
      </c>
      <c r="H39" s="439"/>
      <c r="I39" s="471"/>
      <c r="J39" s="90" t="s">
        <v>392</v>
      </c>
      <c r="K39" s="90" t="s">
        <v>169</v>
      </c>
      <c r="L39" s="482"/>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48"/>
      <c r="EC39" s="448"/>
      <c r="ED39" s="448"/>
      <c r="EE39" s="448"/>
      <c r="EF39" s="448"/>
      <c r="EG39" s="448"/>
      <c r="EH39" s="448"/>
      <c r="EI39" s="448"/>
      <c r="EJ39" s="448"/>
      <c r="EK39" s="448"/>
      <c r="EL39" s="448"/>
      <c r="EM39" s="448"/>
      <c r="EN39" s="448"/>
      <c r="EO39" s="448"/>
      <c r="EP39" s="448"/>
      <c r="EQ39" s="448"/>
      <c r="ER39" s="448"/>
      <c r="ES39" s="448"/>
      <c r="ET39" s="448"/>
      <c r="EU39" s="448"/>
      <c r="EV39" s="448"/>
      <c r="EW39" s="448"/>
      <c r="EX39" s="448"/>
      <c r="EY39" s="448"/>
      <c r="EZ39" s="448"/>
      <c r="FA39" s="448"/>
      <c r="FB39" s="448"/>
      <c r="FC39" s="448"/>
      <c r="FD39" s="448"/>
      <c r="FE39" s="448"/>
      <c r="FF39" s="448"/>
      <c r="FG39" s="448"/>
      <c r="FH39" s="448"/>
      <c r="FI39" s="448"/>
      <c r="FJ39" s="448"/>
      <c r="FK39" s="448"/>
      <c r="FL39" s="448"/>
      <c r="FM39" s="448"/>
      <c r="FN39" s="448"/>
      <c r="FO39" s="448"/>
      <c r="FP39" s="448"/>
      <c r="FQ39" s="448"/>
      <c r="FR39" s="448"/>
      <c r="FS39" s="448"/>
      <c r="FT39" s="448"/>
      <c r="FU39" s="448"/>
      <c r="FV39" s="448"/>
      <c r="FW39" s="448"/>
      <c r="FX39" s="448"/>
      <c r="FY39" s="448"/>
      <c r="FZ39" s="448"/>
      <c r="GA39" s="448"/>
      <c r="GB39" s="448"/>
      <c r="GC39" s="448"/>
      <c r="GD39" s="448"/>
      <c r="GE39" s="448"/>
      <c r="GF39" s="448"/>
      <c r="GG39" s="448"/>
      <c r="GH39" s="448"/>
      <c r="GI39" s="448"/>
      <c r="GJ39" s="448"/>
      <c r="GK39" s="448"/>
      <c r="GL39" s="448"/>
      <c r="GM39" s="448"/>
      <c r="GN39" s="448"/>
      <c r="GO39" s="448"/>
      <c r="GP39" s="448"/>
      <c r="GQ39" s="448"/>
      <c r="GR39" s="448"/>
      <c r="GS39" s="448"/>
      <c r="GT39" s="448"/>
      <c r="GU39" s="448"/>
      <c r="GV39" s="448"/>
      <c r="GW39" s="448"/>
      <c r="GX39" s="448"/>
      <c r="GY39" s="448"/>
      <c r="GZ39" s="448"/>
      <c r="HA39" s="448"/>
      <c r="HB39" s="448"/>
      <c r="HC39" s="448"/>
      <c r="HD39" s="448"/>
      <c r="HE39" s="448"/>
      <c r="HF39" s="448"/>
      <c r="HG39" s="448"/>
      <c r="HH39" s="448"/>
      <c r="HI39" s="448"/>
      <c r="HJ39" s="448"/>
      <c r="HK39" s="448"/>
      <c r="HL39" s="448"/>
      <c r="HM39" s="448"/>
      <c r="HN39" s="448"/>
      <c r="HO39" s="448"/>
      <c r="HP39" s="448"/>
      <c r="HQ39" s="448"/>
      <c r="HR39" s="448"/>
      <c r="HS39" s="448"/>
      <c r="HT39" s="448"/>
      <c r="HU39" s="448"/>
      <c r="HV39" s="448"/>
      <c r="HW39" s="448"/>
      <c r="HX39" s="448"/>
      <c r="HY39" s="448"/>
      <c r="HZ39" s="448"/>
      <c r="IA39" s="448"/>
      <c r="IB39" s="448"/>
      <c r="IC39" s="448"/>
      <c r="ID39" s="448"/>
      <c r="IE39" s="448"/>
      <c r="IF39" s="448"/>
      <c r="IG39" s="448"/>
      <c r="IH39" s="448"/>
      <c r="II39" s="448"/>
      <c r="IJ39" s="448"/>
      <c r="IK39" s="448"/>
      <c r="IL39" s="448"/>
      <c r="IM39" s="448"/>
      <c r="IN39" s="448"/>
      <c r="IO39" s="448"/>
      <c r="IP39" s="448"/>
      <c r="IQ39" s="448"/>
      <c r="IR39" s="448"/>
    </row>
    <row r="40" spans="1:252" s="412" customFormat="1" ht="19.5" customHeight="1" x14ac:dyDescent="0.25">
      <c r="A40" s="434"/>
      <c r="B40" s="440" t="s">
        <v>11</v>
      </c>
      <c r="C40" s="436"/>
      <c r="D40" s="436"/>
      <c r="E40" s="436"/>
      <c r="F40" s="441">
        <f>SUM(F37:F39)</f>
        <v>859.17000000000007</v>
      </c>
      <c r="G40" s="481"/>
      <c r="H40" s="436"/>
      <c r="I40" s="436"/>
      <c r="J40" s="436"/>
      <c r="K40" s="481"/>
      <c r="L40" s="482"/>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c r="BH40" s="401"/>
      <c r="BI40" s="401"/>
      <c r="BJ40" s="401"/>
      <c r="BK40" s="401"/>
      <c r="BL40" s="401"/>
      <c r="BM40" s="401"/>
      <c r="BN40" s="401"/>
      <c r="BO40" s="401"/>
      <c r="BP40" s="401"/>
      <c r="BQ40" s="401"/>
      <c r="BR40" s="401"/>
      <c r="BS40" s="401"/>
      <c r="BT40" s="401"/>
      <c r="BU40" s="401"/>
      <c r="BV40" s="401"/>
      <c r="BW40" s="401"/>
      <c r="BX40" s="401"/>
      <c r="BY40" s="401"/>
      <c r="BZ40" s="401"/>
      <c r="CA40" s="401"/>
      <c r="CB40" s="401"/>
      <c r="CC40" s="401"/>
      <c r="CD40" s="401"/>
      <c r="CE40" s="401"/>
      <c r="CF40" s="401"/>
      <c r="CG40" s="401"/>
      <c r="CH40" s="401"/>
      <c r="CI40" s="401"/>
      <c r="CJ40" s="401"/>
      <c r="CK40" s="401"/>
      <c r="CL40" s="401"/>
      <c r="CM40" s="401"/>
      <c r="CN40" s="401"/>
      <c r="CO40" s="401"/>
      <c r="CP40" s="401"/>
      <c r="CQ40" s="401"/>
      <c r="CR40" s="401"/>
      <c r="CS40" s="401"/>
      <c r="CT40" s="401"/>
      <c r="CU40" s="401"/>
      <c r="CV40" s="401"/>
      <c r="CW40" s="401"/>
      <c r="CX40" s="401"/>
      <c r="CY40" s="401"/>
      <c r="CZ40" s="401"/>
      <c r="DA40" s="401"/>
      <c r="DB40" s="401"/>
      <c r="DC40" s="401"/>
      <c r="DD40" s="401"/>
      <c r="DE40" s="401"/>
      <c r="DF40" s="401"/>
      <c r="DG40" s="401"/>
      <c r="DH40" s="401"/>
      <c r="DI40" s="401"/>
      <c r="DJ40" s="401"/>
      <c r="DK40" s="401"/>
      <c r="DL40" s="401"/>
      <c r="DM40" s="401"/>
      <c r="DN40" s="401"/>
      <c r="DO40" s="401"/>
      <c r="DP40" s="401"/>
      <c r="DQ40" s="401"/>
      <c r="DR40" s="401"/>
      <c r="DS40" s="401"/>
      <c r="DT40" s="401"/>
      <c r="DU40" s="401"/>
      <c r="DV40" s="401"/>
      <c r="DW40" s="401"/>
      <c r="DX40" s="401"/>
      <c r="DY40" s="401"/>
      <c r="DZ40" s="401"/>
      <c r="EA40" s="401"/>
      <c r="EB40" s="401"/>
      <c r="EC40" s="401"/>
      <c r="ED40" s="401"/>
      <c r="EE40" s="401"/>
      <c r="EF40" s="401"/>
      <c r="EG40" s="401"/>
      <c r="EH40" s="401"/>
      <c r="EI40" s="401"/>
      <c r="EJ40" s="401"/>
      <c r="EK40" s="401"/>
      <c r="EL40" s="401"/>
      <c r="EM40" s="401"/>
      <c r="EN40" s="401"/>
      <c r="EO40" s="401"/>
      <c r="EP40" s="401"/>
      <c r="EQ40" s="401"/>
      <c r="ER40" s="401"/>
      <c r="ES40" s="401"/>
      <c r="ET40" s="401"/>
      <c r="EU40" s="401"/>
      <c r="EV40" s="401"/>
      <c r="EW40" s="401"/>
      <c r="EX40" s="401"/>
      <c r="EY40" s="401"/>
      <c r="EZ40" s="401"/>
      <c r="FA40" s="401"/>
      <c r="FB40" s="401"/>
      <c r="FC40" s="401"/>
      <c r="FD40" s="401"/>
      <c r="FE40" s="401"/>
      <c r="FF40" s="401"/>
      <c r="FG40" s="401"/>
      <c r="FH40" s="401"/>
      <c r="FI40" s="401"/>
      <c r="FJ40" s="401"/>
      <c r="FK40" s="401"/>
      <c r="FL40" s="401"/>
      <c r="FM40" s="401"/>
      <c r="FN40" s="401"/>
      <c r="FO40" s="401"/>
      <c r="FP40" s="401"/>
      <c r="FQ40" s="401"/>
      <c r="FR40" s="401"/>
      <c r="FS40" s="401"/>
      <c r="FT40" s="401"/>
      <c r="FU40" s="401"/>
      <c r="FV40" s="401"/>
      <c r="FW40" s="401"/>
      <c r="FX40" s="401"/>
      <c r="FY40" s="401"/>
      <c r="FZ40" s="401"/>
      <c r="GA40" s="401"/>
      <c r="GB40" s="401"/>
      <c r="GC40" s="401"/>
      <c r="GD40" s="401"/>
      <c r="GE40" s="401"/>
      <c r="GF40" s="401"/>
      <c r="GG40" s="401"/>
      <c r="GH40" s="401"/>
      <c r="GI40" s="401"/>
      <c r="GJ40" s="401"/>
      <c r="GK40" s="401"/>
      <c r="GL40" s="401"/>
      <c r="GM40" s="401"/>
      <c r="GN40" s="401"/>
      <c r="GO40" s="401"/>
      <c r="GP40" s="401"/>
      <c r="GQ40" s="401"/>
      <c r="GR40" s="401"/>
      <c r="GS40" s="401"/>
      <c r="GT40" s="401"/>
      <c r="GU40" s="401"/>
      <c r="GV40" s="401"/>
      <c r="GW40" s="401"/>
      <c r="GX40" s="401"/>
      <c r="GY40" s="401"/>
      <c r="GZ40" s="401"/>
      <c r="HA40" s="401"/>
      <c r="HB40" s="401"/>
      <c r="HC40" s="401"/>
      <c r="HD40" s="401"/>
      <c r="HE40" s="401"/>
      <c r="HF40" s="401"/>
      <c r="HG40" s="401"/>
      <c r="HH40" s="401"/>
      <c r="HI40" s="401"/>
      <c r="HJ40" s="401"/>
      <c r="HK40" s="401"/>
      <c r="HL40" s="401"/>
      <c r="HM40" s="401"/>
      <c r="HN40" s="401"/>
      <c r="HO40" s="401"/>
      <c r="HP40" s="401"/>
      <c r="HQ40" s="401"/>
      <c r="HR40" s="401"/>
      <c r="HS40" s="401"/>
      <c r="HT40" s="401"/>
      <c r="HU40" s="401"/>
      <c r="HV40" s="401"/>
      <c r="HW40" s="401"/>
      <c r="HX40" s="401"/>
      <c r="HY40" s="401"/>
      <c r="HZ40" s="401"/>
      <c r="IA40" s="401"/>
      <c r="IB40" s="401"/>
      <c r="IC40" s="401"/>
      <c r="ID40" s="401"/>
      <c r="IE40" s="401"/>
      <c r="IF40" s="401"/>
      <c r="IG40" s="401"/>
      <c r="IH40" s="401"/>
      <c r="II40" s="401"/>
      <c r="IJ40" s="401"/>
      <c r="IK40" s="401"/>
      <c r="IL40" s="401"/>
      <c r="IM40" s="401"/>
      <c r="IN40" s="401"/>
      <c r="IO40" s="401"/>
      <c r="IP40" s="401"/>
      <c r="IQ40" s="401"/>
      <c r="IR40" s="401"/>
    </row>
    <row r="41" spans="1:252" s="412" customFormat="1" ht="19.5" customHeight="1" x14ac:dyDescent="0.25">
      <c r="A41" s="580" t="s">
        <v>437</v>
      </c>
      <c r="B41" s="581"/>
      <c r="C41" s="581"/>
      <c r="D41" s="581"/>
      <c r="E41" s="581"/>
      <c r="F41" s="581"/>
      <c r="G41" s="581"/>
      <c r="H41" s="581"/>
      <c r="I41" s="581"/>
      <c r="J41" s="581"/>
      <c r="K41" s="581"/>
      <c r="L41" s="582"/>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1"/>
      <c r="DL41" s="401"/>
      <c r="DM41" s="401"/>
      <c r="DN41" s="401"/>
      <c r="DO41" s="401"/>
      <c r="DP41" s="401"/>
      <c r="DQ41" s="401"/>
      <c r="DR41" s="401"/>
      <c r="DS41" s="401"/>
      <c r="DT41" s="401"/>
      <c r="DU41" s="401"/>
      <c r="DV41" s="401"/>
      <c r="DW41" s="401"/>
      <c r="DX41" s="401"/>
      <c r="DY41" s="401"/>
      <c r="DZ41" s="401"/>
      <c r="EA41" s="401"/>
      <c r="EB41" s="401"/>
      <c r="EC41" s="401"/>
      <c r="ED41" s="401"/>
      <c r="EE41" s="401"/>
      <c r="EF41" s="401"/>
      <c r="EG41" s="401"/>
      <c r="EH41" s="401"/>
      <c r="EI41" s="401"/>
      <c r="EJ41" s="401"/>
      <c r="EK41" s="401"/>
      <c r="EL41" s="401"/>
      <c r="EM41" s="401"/>
      <c r="EN41" s="401"/>
      <c r="EO41" s="401"/>
      <c r="EP41" s="401"/>
      <c r="EQ41" s="401"/>
      <c r="ER41" s="401"/>
      <c r="ES41" s="401"/>
      <c r="ET41" s="401"/>
      <c r="EU41" s="401"/>
      <c r="EV41" s="401"/>
      <c r="EW41" s="401"/>
      <c r="EX41" s="401"/>
      <c r="EY41" s="401"/>
      <c r="EZ41" s="401"/>
      <c r="FA41" s="401"/>
      <c r="FB41" s="401"/>
      <c r="FC41" s="401"/>
      <c r="FD41" s="401"/>
      <c r="FE41" s="401"/>
      <c r="FF41" s="401"/>
      <c r="FG41" s="401"/>
      <c r="FH41" s="401"/>
      <c r="FI41" s="401"/>
      <c r="FJ41" s="401"/>
      <c r="FK41" s="401"/>
      <c r="FL41" s="401"/>
      <c r="FM41" s="401"/>
      <c r="FN41" s="401"/>
      <c r="FO41" s="401"/>
      <c r="FP41" s="401"/>
      <c r="FQ41" s="401"/>
      <c r="FR41" s="401"/>
      <c r="FS41" s="401"/>
      <c r="FT41" s="401"/>
      <c r="FU41" s="401"/>
      <c r="FV41" s="401"/>
      <c r="FW41" s="401"/>
      <c r="FX41" s="401"/>
      <c r="FY41" s="401"/>
      <c r="FZ41" s="401"/>
      <c r="GA41" s="401"/>
      <c r="GB41" s="401"/>
      <c r="GC41" s="401"/>
      <c r="GD41" s="401"/>
      <c r="GE41" s="401"/>
      <c r="GF41" s="401"/>
      <c r="GG41" s="401"/>
      <c r="GH41" s="401"/>
      <c r="GI41" s="401"/>
      <c r="GJ41" s="401"/>
      <c r="GK41" s="401"/>
      <c r="GL41" s="401"/>
      <c r="GM41" s="401"/>
      <c r="GN41" s="401"/>
      <c r="GO41" s="401"/>
      <c r="GP41" s="401"/>
      <c r="GQ41" s="401"/>
      <c r="GR41" s="401"/>
      <c r="GS41" s="401"/>
      <c r="GT41" s="401"/>
      <c r="GU41" s="401"/>
      <c r="GV41" s="401"/>
      <c r="GW41" s="401"/>
      <c r="GX41" s="401"/>
      <c r="GY41" s="401"/>
      <c r="GZ41" s="401"/>
      <c r="HA41" s="401"/>
      <c r="HB41" s="401"/>
      <c r="HC41" s="401"/>
      <c r="HD41" s="401"/>
      <c r="HE41" s="401"/>
      <c r="HF41" s="401"/>
      <c r="HG41" s="401"/>
      <c r="HH41" s="401"/>
      <c r="HI41" s="401"/>
      <c r="HJ41" s="401"/>
      <c r="HK41" s="401"/>
      <c r="HL41" s="401"/>
      <c r="HM41" s="401"/>
      <c r="HN41" s="401"/>
      <c r="HO41" s="401"/>
      <c r="HP41" s="401"/>
      <c r="HQ41" s="401"/>
      <c r="HR41" s="401"/>
      <c r="HS41" s="401"/>
      <c r="HT41" s="401"/>
      <c r="HU41" s="401"/>
      <c r="HV41" s="401"/>
      <c r="HW41" s="401"/>
      <c r="HX41" s="401"/>
      <c r="HY41" s="401"/>
      <c r="HZ41" s="401"/>
      <c r="IA41" s="401"/>
      <c r="IB41" s="401"/>
      <c r="IC41" s="401"/>
      <c r="ID41" s="401"/>
      <c r="IE41" s="401"/>
      <c r="IF41" s="401"/>
      <c r="IG41" s="401"/>
      <c r="IH41" s="401"/>
      <c r="II41" s="401"/>
      <c r="IJ41" s="401"/>
      <c r="IK41" s="401"/>
      <c r="IL41" s="401"/>
      <c r="IM41" s="401"/>
      <c r="IN41" s="401"/>
      <c r="IO41" s="401"/>
      <c r="IP41" s="401"/>
      <c r="IQ41" s="401"/>
      <c r="IR41" s="401"/>
    </row>
    <row r="42" spans="1:252" s="412" customFormat="1" ht="102.75" customHeight="1" x14ac:dyDescent="0.25">
      <c r="A42" s="476" t="s">
        <v>555</v>
      </c>
      <c r="B42" s="483" t="s">
        <v>459</v>
      </c>
      <c r="C42" s="393" t="s">
        <v>73</v>
      </c>
      <c r="D42" s="476" t="s">
        <v>520</v>
      </c>
      <c r="E42" s="394" t="s">
        <v>426</v>
      </c>
      <c r="F42" s="477">
        <v>124.75</v>
      </c>
      <c r="G42" s="476"/>
      <c r="H42" s="439" t="s">
        <v>25</v>
      </c>
      <c r="I42" s="471" t="s">
        <v>25</v>
      </c>
      <c r="J42" s="90" t="s">
        <v>392</v>
      </c>
      <c r="K42" s="484" t="s">
        <v>460</v>
      </c>
      <c r="L42" s="476"/>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01"/>
      <c r="BN42" s="401"/>
      <c r="BO42" s="401"/>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401"/>
      <c r="CN42" s="401"/>
      <c r="CO42" s="401"/>
      <c r="CP42" s="401"/>
      <c r="CQ42" s="401"/>
      <c r="CR42" s="401"/>
      <c r="CS42" s="401"/>
      <c r="CT42" s="401"/>
      <c r="CU42" s="401"/>
      <c r="CV42" s="401"/>
      <c r="CW42" s="401"/>
      <c r="CX42" s="401"/>
      <c r="CY42" s="401"/>
      <c r="CZ42" s="401"/>
      <c r="DA42" s="401"/>
      <c r="DB42" s="401"/>
      <c r="DC42" s="401"/>
      <c r="DD42" s="401"/>
      <c r="DE42" s="401"/>
      <c r="DF42" s="401"/>
      <c r="DG42" s="401"/>
      <c r="DH42" s="401"/>
      <c r="DI42" s="401"/>
      <c r="DJ42" s="401"/>
      <c r="DK42" s="401"/>
      <c r="DL42" s="401"/>
      <c r="DM42" s="401"/>
      <c r="DN42" s="401"/>
      <c r="DO42" s="401"/>
      <c r="DP42" s="401"/>
      <c r="DQ42" s="401"/>
      <c r="DR42" s="401"/>
      <c r="DS42" s="401"/>
      <c r="DT42" s="401"/>
      <c r="DU42" s="401"/>
      <c r="DV42" s="401"/>
      <c r="DW42" s="401"/>
      <c r="DX42" s="401"/>
      <c r="DY42" s="401"/>
      <c r="DZ42" s="401"/>
      <c r="EA42" s="401"/>
      <c r="EB42" s="401"/>
      <c r="EC42" s="401"/>
      <c r="ED42" s="401"/>
      <c r="EE42" s="401"/>
      <c r="EF42" s="401"/>
      <c r="EG42" s="401"/>
      <c r="EH42" s="401"/>
      <c r="EI42" s="401"/>
      <c r="EJ42" s="401"/>
      <c r="EK42" s="401"/>
      <c r="EL42" s="401"/>
      <c r="EM42" s="401"/>
      <c r="EN42" s="401"/>
      <c r="EO42" s="401"/>
      <c r="EP42" s="401"/>
      <c r="EQ42" s="401"/>
      <c r="ER42" s="401"/>
      <c r="ES42" s="401"/>
      <c r="ET42" s="401"/>
      <c r="EU42" s="401"/>
      <c r="EV42" s="401"/>
      <c r="EW42" s="401"/>
      <c r="EX42" s="401"/>
      <c r="EY42" s="401"/>
      <c r="EZ42" s="401"/>
      <c r="FA42" s="401"/>
      <c r="FB42" s="401"/>
      <c r="FC42" s="401"/>
      <c r="FD42" s="401"/>
      <c r="FE42" s="401"/>
      <c r="FF42" s="401"/>
      <c r="FG42" s="401"/>
      <c r="FH42" s="401"/>
      <c r="FI42" s="401"/>
      <c r="FJ42" s="401"/>
      <c r="FK42" s="401"/>
      <c r="FL42" s="401"/>
      <c r="FM42" s="401"/>
      <c r="FN42" s="401"/>
      <c r="FO42" s="401"/>
      <c r="FP42" s="401"/>
      <c r="FQ42" s="401"/>
      <c r="FR42" s="401"/>
      <c r="FS42" s="401"/>
      <c r="FT42" s="401"/>
      <c r="FU42" s="401"/>
      <c r="FV42" s="401"/>
      <c r="FW42" s="401"/>
      <c r="FX42" s="401"/>
      <c r="FY42" s="401"/>
      <c r="FZ42" s="401"/>
      <c r="GA42" s="401"/>
      <c r="GB42" s="401"/>
      <c r="GC42" s="401"/>
      <c r="GD42" s="401"/>
      <c r="GE42" s="401"/>
      <c r="GF42" s="401"/>
      <c r="GG42" s="401"/>
      <c r="GH42" s="401"/>
      <c r="GI42" s="401"/>
      <c r="GJ42" s="401"/>
      <c r="GK42" s="401"/>
      <c r="GL42" s="401"/>
      <c r="GM42" s="401"/>
      <c r="GN42" s="401"/>
      <c r="GO42" s="401"/>
      <c r="GP42" s="401"/>
      <c r="GQ42" s="401"/>
      <c r="GR42" s="401"/>
      <c r="GS42" s="401"/>
      <c r="GT42" s="401"/>
      <c r="GU42" s="401"/>
      <c r="GV42" s="401"/>
      <c r="GW42" s="401"/>
      <c r="GX42" s="401"/>
      <c r="GY42" s="401"/>
      <c r="GZ42" s="401"/>
      <c r="HA42" s="401"/>
      <c r="HB42" s="401"/>
      <c r="HC42" s="401"/>
      <c r="HD42" s="401"/>
      <c r="HE42" s="401"/>
      <c r="HF42" s="401"/>
      <c r="HG42" s="401"/>
      <c r="HH42" s="401"/>
      <c r="HI42" s="401"/>
      <c r="HJ42" s="401"/>
      <c r="HK42" s="401"/>
      <c r="HL42" s="401"/>
      <c r="HM42" s="401"/>
      <c r="HN42" s="401"/>
      <c r="HO42" s="401"/>
      <c r="HP42" s="401"/>
      <c r="HQ42" s="401"/>
      <c r="HR42" s="401"/>
      <c r="HS42" s="401"/>
      <c r="HT42" s="401"/>
      <c r="HU42" s="401"/>
      <c r="HV42" s="401"/>
      <c r="HW42" s="401"/>
      <c r="HX42" s="401"/>
      <c r="HY42" s="401"/>
      <c r="HZ42" s="401"/>
      <c r="IA42" s="401"/>
      <c r="IB42" s="401"/>
      <c r="IC42" s="401"/>
      <c r="ID42" s="401"/>
      <c r="IE42" s="401"/>
      <c r="IF42" s="401"/>
      <c r="IG42" s="401"/>
      <c r="IH42" s="401"/>
      <c r="II42" s="401"/>
      <c r="IJ42" s="401"/>
      <c r="IK42" s="401"/>
      <c r="IL42" s="401"/>
      <c r="IM42" s="401"/>
      <c r="IN42" s="401"/>
      <c r="IO42" s="401"/>
      <c r="IP42" s="401"/>
      <c r="IQ42" s="401"/>
      <c r="IR42" s="401"/>
    </row>
    <row r="43" spans="1:252" s="534" customFormat="1" ht="138" customHeight="1" x14ac:dyDescent="0.25">
      <c r="A43" s="119">
        <v>23</v>
      </c>
      <c r="B43" s="393" t="s">
        <v>554</v>
      </c>
      <c r="C43" s="90" t="s">
        <v>382</v>
      </c>
      <c r="D43" s="88" t="s">
        <v>547</v>
      </c>
      <c r="E43" s="493" t="s">
        <v>74</v>
      </c>
      <c r="F43" s="426">
        <v>900</v>
      </c>
      <c r="G43" s="490"/>
      <c r="H43" s="439" t="s">
        <v>25</v>
      </c>
      <c r="I43" s="471" t="s">
        <v>25</v>
      </c>
      <c r="J43" s="90" t="s">
        <v>464</v>
      </c>
      <c r="K43" s="490"/>
      <c r="L43" s="490"/>
    </row>
    <row r="44" spans="1:252" s="412" customFormat="1" ht="19.5" customHeight="1" x14ac:dyDescent="0.25">
      <c r="A44" s="434"/>
      <c r="B44" s="440" t="s">
        <v>11</v>
      </c>
      <c r="C44" s="436"/>
      <c r="D44" s="436"/>
      <c r="E44" s="436"/>
      <c r="F44" s="441">
        <f>SUM(F42:F43)</f>
        <v>1024.75</v>
      </c>
      <c r="G44" s="481"/>
      <c r="H44" s="436"/>
      <c r="I44" s="436"/>
      <c r="J44" s="436"/>
      <c r="K44" s="481"/>
      <c r="L44" s="482"/>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01"/>
      <c r="BN44" s="401"/>
      <c r="BO44" s="401"/>
      <c r="BP44" s="401"/>
      <c r="BQ44" s="401"/>
      <c r="BR44" s="401"/>
      <c r="BS44" s="401"/>
      <c r="BT44" s="401"/>
      <c r="BU44" s="401"/>
      <c r="BV44" s="401"/>
      <c r="BW44" s="401"/>
      <c r="BX44" s="401"/>
      <c r="BY44" s="401"/>
      <c r="BZ44" s="401"/>
      <c r="CA44" s="401"/>
      <c r="CB44" s="401"/>
      <c r="CC44" s="401"/>
      <c r="CD44" s="401"/>
      <c r="CE44" s="401"/>
      <c r="CF44" s="401"/>
      <c r="CG44" s="401"/>
      <c r="CH44" s="401"/>
      <c r="CI44" s="401"/>
      <c r="CJ44" s="401"/>
      <c r="CK44" s="401"/>
      <c r="CL44" s="401"/>
      <c r="CM44" s="401"/>
      <c r="CN44" s="401"/>
      <c r="CO44" s="401"/>
      <c r="CP44" s="401"/>
      <c r="CQ44" s="401"/>
      <c r="CR44" s="401"/>
      <c r="CS44" s="401"/>
      <c r="CT44" s="401"/>
      <c r="CU44" s="401"/>
      <c r="CV44" s="401"/>
      <c r="CW44" s="401"/>
      <c r="CX44" s="401"/>
      <c r="CY44" s="401"/>
      <c r="CZ44" s="401"/>
      <c r="DA44" s="401"/>
      <c r="DB44" s="401"/>
      <c r="DC44" s="401"/>
      <c r="DD44" s="401"/>
      <c r="DE44" s="401"/>
      <c r="DF44" s="401"/>
      <c r="DG44" s="401"/>
      <c r="DH44" s="401"/>
      <c r="DI44" s="401"/>
      <c r="DJ44" s="401"/>
      <c r="DK44" s="401"/>
      <c r="DL44" s="401"/>
      <c r="DM44" s="401"/>
      <c r="DN44" s="401"/>
      <c r="DO44" s="401"/>
      <c r="DP44" s="401"/>
      <c r="DQ44" s="401"/>
      <c r="DR44" s="401"/>
      <c r="DS44" s="401"/>
      <c r="DT44" s="401"/>
      <c r="DU44" s="401"/>
      <c r="DV44" s="401"/>
      <c r="DW44" s="401"/>
      <c r="DX44" s="401"/>
      <c r="DY44" s="401"/>
      <c r="DZ44" s="401"/>
      <c r="EA44" s="401"/>
      <c r="EB44" s="401"/>
      <c r="EC44" s="401"/>
      <c r="ED44" s="401"/>
      <c r="EE44" s="401"/>
      <c r="EF44" s="401"/>
      <c r="EG44" s="401"/>
      <c r="EH44" s="401"/>
      <c r="EI44" s="401"/>
      <c r="EJ44" s="401"/>
      <c r="EK44" s="401"/>
      <c r="EL44" s="401"/>
      <c r="EM44" s="401"/>
      <c r="EN44" s="401"/>
      <c r="EO44" s="401"/>
      <c r="EP44" s="401"/>
      <c r="EQ44" s="401"/>
      <c r="ER44" s="401"/>
      <c r="ES44" s="401"/>
      <c r="ET44" s="401"/>
      <c r="EU44" s="401"/>
      <c r="EV44" s="401"/>
      <c r="EW44" s="401"/>
      <c r="EX44" s="401"/>
      <c r="EY44" s="401"/>
      <c r="EZ44" s="401"/>
      <c r="FA44" s="401"/>
      <c r="FB44" s="401"/>
      <c r="FC44" s="401"/>
      <c r="FD44" s="401"/>
      <c r="FE44" s="401"/>
      <c r="FF44" s="401"/>
      <c r="FG44" s="401"/>
      <c r="FH44" s="401"/>
      <c r="FI44" s="401"/>
      <c r="FJ44" s="401"/>
      <c r="FK44" s="401"/>
      <c r="FL44" s="401"/>
      <c r="FM44" s="401"/>
      <c r="FN44" s="401"/>
      <c r="FO44" s="401"/>
      <c r="FP44" s="401"/>
      <c r="FQ44" s="401"/>
      <c r="FR44" s="401"/>
      <c r="FS44" s="401"/>
      <c r="FT44" s="401"/>
      <c r="FU44" s="401"/>
      <c r="FV44" s="401"/>
      <c r="FW44" s="401"/>
      <c r="FX44" s="401"/>
      <c r="FY44" s="401"/>
      <c r="FZ44" s="401"/>
      <c r="GA44" s="401"/>
      <c r="GB44" s="401"/>
      <c r="GC44" s="401"/>
      <c r="GD44" s="401"/>
      <c r="GE44" s="401"/>
      <c r="GF44" s="401"/>
      <c r="GG44" s="401"/>
      <c r="GH44" s="401"/>
      <c r="GI44" s="401"/>
      <c r="GJ44" s="401"/>
      <c r="GK44" s="401"/>
      <c r="GL44" s="401"/>
      <c r="GM44" s="401"/>
      <c r="GN44" s="401"/>
      <c r="GO44" s="401"/>
      <c r="GP44" s="401"/>
      <c r="GQ44" s="401"/>
      <c r="GR44" s="401"/>
      <c r="GS44" s="401"/>
      <c r="GT44" s="401"/>
      <c r="GU44" s="401"/>
      <c r="GV44" s="401"/>
      <c r="GW44" s="401"/>
      <c r="GX44" s="401"/>
      <c r="GY44" s="401"/>
      <c r="GZ44" s="401"/>
      <c r="HA44" s="401"/>
      <c r="HB44" s="401"/>
      <c r="HC44" s="401"/>
      <c r="HD44" s="401"/>
      <c r="HE44" s="401"/>
      <c r="HF44" s="401"/>
      <c r="HG44" s="401"/>
      <c r="HH44" s="401"/>
      <c r="HI44" s="401"/>
      <c r="HJ44" s="401"/>
      <c r="HK44" s="401"/>
      <c r="HL44" s="401"/>
      <c r="HM44" s="401"/>
      <c r="HN44" s="401"/>
      <c r="HO44" s="401"/>
      <c r="HP44" s="401"/>
      <c r="HQ44" s="401"/>
      <c r="HR44" s="401"/>
      <c r="HS44" s="401"/>
      <c r="HT44" s="401"/>
      <c r="HU44" s="401"/>
      <c r="HV44" s="401"/>
      <c r="HW44" s="401"/>
      <c r="HX44" s="401"/>
      <c r="HY44" s="401"/>
      <c r="HZ44" s="401"/>
      <c r="IA44" s="401"/>
      <c r="IB44" s="401"/>
      <c r="IC44" s="401"/>
      <c r="ID44" s="401"/>
      <c r="IE44" s="401"/>
      <c r="IF44" s="401"/>
      <c r="IG44" s="401"/>
      <c r="IH44" s="401"/>
      <c r="II44" s="401"/>
      <c r="IJ44" s="401"/>
      <c r="IK44" s="401"/>
      <c r="IL44" s="401"/>
      <c r="IM44" s="401"/>
      <c r="IN44" s="401"/>
      <c r="IO44" s="401"/>
      <c r="IP44" s="401"/>
      <c r="IQ44" s="401"/>
      <c r="IR44" s="401"/>
    </row>
    <row r="45" spans="1:252" s="468" customFormat="1" ht="23.45" customHeight="1" x14ac:dyDescent="0.25">
      <c r="A45" s="568" t="s">
        <v>454</v>
      </c>
      <c r="B45" s="569"/>
      <c r="C45" s="569"/>
      <c r="D45" s="569"/>
      <c r="E45" s="569"/>
      <c r="F45" s="569"/>
      <c r="G45" s="569"/>
      <c r="H45" s="569"/>
      <c r="I45" s="569"/>
      <c r="J45" s="569"/>
      <c r="K45" s="569"/>
      <c r="L45" s="570"/>
      <c r="M45" s="460"/>
    </row>
    <row r="46" spans="1:252" s="407" customFormat="1" ht="99" customHeight="1" x14ac:dyDescent="0.25">
      <c r="A46" s="434">
        <v>24</v>
      </c>
      <c r="B46" s="393" t="s">
        <v>462</v>
      </c>
      <c r="C46" s="393" t="s">
        <v>80</v>
      </c>
      <c r="D46" s="434" t="s">
        <v>463</v>
      </c>
      <c r="E46" s="394" t="s">
        <v>139</v>
      </c>
      <c r="F46" s="492">
        <v>2463.54</v>
      </c>
      <c r="G46" s="90" t="s">
        <v>465</v>
      </c>
      <c r="H46" s="394"/>
      <c r="I46" s="394"/>
      <c r="J46" s="90" t="s">
        <v>376</v>
      </c>
      <c r="K46" s="90" t="s">
        <v>453</v>
      </c>
      <c r="L46" s="44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c r="DJ46" s="402"/>
      <c r="DK46" s="402"/>
      <c r="DL46" s="402"/>
      <c r="DM46" s="402"/>
      <c r="DN46" s="402"/>
      <c r="DO46" s="402"/>
      <c r="DP46" s="402"/>
      <c r="DQ46" s="402"/>
      <c r="DR46" s="402"/>
      <c r="DS46" s="402"/>
      <c r="DT46" s="402"/>
      <c r="DU46" s="402"/>
      <c r="DV46" s="402"/>
      <c r="DW46" s="402"/>
      <c r="DX46" s="402"/>
      <c r="DY46" s="402"/>
      <c r="DZ46" s="402"/>
      <c r="EA46" s="402"/>
      <c r="EB46" s="402"/>
      <c r="EC46" s="402"/>
      <c r="ED46" s="402"/>
      <c r="EE46" s="402"/>
      <c r="EF46" s="402"/>
      <c r="EG46" s="402"/>
      <c r="EH46" s="402"/>
      <c r="EI46" s="402"/>
      <c r="EJ46" s="402"/>
      <c r="EK46" s="402"/>
      <c r="EL46" s="402"/>
      <c r="EM46" s="402"/>
      <c r="EN46" s="402"/>
      <c r="EO46" s="402"/>
      <c r="EP46" s="402"/>
      <c r="EQ46" s="402"/>
      <c r="ER46" s="402"/>
      <c r="ES46" s="402"/>
      <c r="ET46" s="402"/>
      <c r="EU46" s="402"/>
      <c r="EV46" s="402"/>
      <c r="EW46" s="402"/>
      <c r="EX46" s="402"/>
      <c r="EY46" s="402"/>
      <c r="EZ46" s="402"/>
      <c r="FA46" s="402"/>
      <c r="FB46" s="402"/>
      <c r="FC46" s="402"/>
      <c r="FD46" s="402"/>
      <c r="FE46" s="402"/>
      <c r="FF46" s="402"/>
      <c r="FG46" s="402"/>
      <c r="FH46" s="402"/>
      <c r="FI46" s="402"/>
      <c r="FJ46" s="402"/>
      <c r="FK46" s="402"/>
      <c r="FL46" s="402"/>
      <c r="FM46" s="402"/>
      <c r="FN46" s="402"/>
      <c r="FO46" s="402"/>
      <c r="FP46" s="402"/>
      <c r="FQ46" s="402"/>
      <c r="FR46" s="402"/>
      <c r="FS46" s="402"/>
      <c r="FT46" s="402"/>
      <c r="FU46" s="402"/>
      <c r="FV46" s="402"/>
      <c r="FW46" s="402"/>
      <c r="FX46" s="402"/>
      <c r="FY46" s="402"/>
      <c r="FZ46" s="402"/>
      <c r="GA46" s="402"/>
      <c r="GB46" s="402"/>
      <c r="GC46" s="402"/>
      <c r="GD46" s="402"/>
      <c r="GE46" s="402"/>
      <c r="GF46" s="402"/>
      <c r="GG46" s="402"/>
      <c r="GH46" s="402"/>
      <c r="GI46" s="402"/>
      <c r="GJ46" s="402"/>
      <c r="GK46" s="402"/>
      <c r="GL46" s="402"/>
      <c r="GM46" s="402"/>
      <c r="GN46" s="402"/>
      <c r="GO46" s="402"/>
      <c r="GP46" s="402"/>
      <c r="GQ46" s="402"/>
      <c r="GR46" s="402"/>
      <c r="GS46" s="402"/>
      <c r="GT46" s="402"/>
      <c r="GU46" s="402"/>
      <c r="GV46" s="402"/>
      <c r="GW46" s="402"/>
      <c r="GX46" s="402"/>
      <c r="GY46" s="402"/>
      <c r="GZ46" s="402"/>
      <c r="HA46" s="402"/>
      <c r="HB46" s="402"/>
      <c r="HC46" s="402"/>
      <c r="HD46" s="402"/>
      <c r="HE46" s="402"/>
      <c r="HF46" s="402"/>
      <c r="HG46" s="402"/>
      <c r="HH46" s="402"/>
      <c r="HI46" s="402"/>
      <c r="HJ46" s="402"/>
      <c r="HK46" s="402"/>
      <c r="HL46" s="402"/>
      <c r="HM46" s="402"/>
      <c r="HN46" s="402"/>
      <c r="HO46" s="402"/>
      <c r="HP46" s="402"/>
      <c r="HQ46" s="402"/>
      <c r="HR46" s="402"/>
      <c r="HS46" s="402"/>
      <c r="HT46" s="402"/>
      <c r="HU46" s="402"/>
      <c r="HV46" s="402"/>
      <c r="HW46" s="402"/>
      <c r="HX46" s="402"/>
      <c r="HY46" s="402"/>
      <c r="HZ46" s="402"/>
      <c r="IA46" s="402"/>
      <c r="IB46" s="402"/>
      <c r="IC46" s="402"/>
      <c r="ID46" s="402"/>
      <c r="IE46" s="402"/>
      <c r="IF46" s="402"/>
      <c r="IG46" s="402"/>
      <c r="IH46" s="402"/>
      <c r="II46" s="402"/>
      <c r="IJ46" s="402"/>
      <c r="IK46" s="402"/>
      <c r="IL46" s="402"/>
      <c r="IM46" s="402"/>
      <c r="IN46" s="402"/>
      <c r="IO46" s="402"/>
      <c r="IP46" s="402"/>
      <c r="IQ46" s="402"/>
      <c r="IR46" s="402"/>
    </row>
    <row r="47" spans="1:252" s="459" customFormat="1" ht="18.75" customHeight="1" x14ac:dyDescent="0.25">
      <c r="A47" s="440"/>
      <c r="B47" s="456" t="s">
        <v>11</v>
      </c>
      <c r="C47" s="456"/>
      <c r="D47" s="440"/>
      <c r="E47" s="435"/>
      <c r="F47" s="453">
        <f>SUM(F46:F46)</f>
        <v>2463.54</v>
      </c>
      <c r="G47" s="452"/>
      <c r="H47" s="435"/>
      <c r="I47" s="435"/>
      <c r="J47" s="456"/>
      <c r="K47" s="452"/>
      <c r="L47" s="457"/>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c r="CQ47" s="458"/>
      <c r="CR47" s="458"/>
      <c r="CS47" s="458"/>
      <c r="CT47" s="458"/>
      <c r="CU47" s="458"/>
      <c r="CV47" s="458"/>
      <c r="CW47" s="458"/>
      <c r="CX47" s="458"/>
      <c r="CY47" s="458"/>
      <c r="CZ47" s="458"/>
      <c r="DA47" s="458"/>
      <c r="DB47" s="458"/>
      <c r="DC47" s="458"/>
      <c r="DD47" s="458"/>
      <c r="DE47" s="458"/>
      <c r="DF47" s="458"/>
      <c r="DG47" s="458"/>
      <c r="DH47" s="458"/>
      <c r="DI47" s="458"/>
      <c r="DJ47" s="458"/>
      <c r="DK47" s="458"/>
      <c r="DL47" s="458"/>
      <c r="DM47" s="458"/>
      <c r="DN47" s="458"/>
      <c r="DO47" s="458"/>
      <c r="DP47" s="458"/>
      <c r="DQ47" s="458"/>
      <c r="DR47" s="458"/>
      <c r="DS47" s="458"/>
      <c r="DT47" s="458"/>
      <c r="DU47" s="458"/>
      <c r="DV47" s="458"/>
      <c r="DW47" s="458"/>
      <c r="DX47" s="458"/>
      <c r="DY47" s="458"/>
      <c r="DZ47" s="458"/>
      <c r="EA47" s="458"/>
      <c r="EB47" s="458"/>
      <c r="EC47" s="458"/>
      <c r="ED47" s="458"/>
      <c r="EE47" s="458"/>
      <c r="EF47" s="458"/>
      <c r="EG47" s="458"/>
      <c r="EH47" s="458"/>
      <c r="EI47" s="458"/>
      <c r="EJ47" s="458"/>
      <c r="EK47" s="458"/>
      <c r="EL47" s="458"/>
      <c r="EM47" s="458"/>
      <c r="EN47" s="458"/>
      <c r="EO47" s="458"/>
      <c r="EP47" s="458"/>
      <c r="EQ47" s="458"/>
      <c r="ER47" s="458"/>
      <c r="ES47" s="458"/>
      <c r="ET47" s="458"/>
      <c r="EU47" s="458"/>
      <c r="EV47" s="458"/>
      <c r="EW47" s="458"/>
      <c r="EX47" s="458"/>
      <c r="EY47" s="458"/>
      <c r="EZ47" s="458"/>
      <c r="FA47" s="458"/>
      <c r="FB47" s="458"/>
      <c r="FC47" s="458"/>
      <c r="FD47" s="458"/>
      <c r="FE47" s="458"/>
      <c r="FF47" s="458"/>
      <c r="FG47" s="458"/>
      <c r="FH47" s="458"/>
      <c r="FI47" s="458"/>
      <c r="FJ47" s="458"/>
      <c r="FK47" s="458"/>
      <c r="FL47" s="458"/>
      <c r="FM47" s="458"/>
      <c r="FN47" s="458"/>
      <c r="FO47" s="458"/>
      <c r="FP47" s="458"/>
      <c r="FQ47" s="458"/>
      <c r="FR47" s="458"/>
      <c r="FS47" s="458"/>
      <c r="FT47" s="458"/>
      <c r="FU47" s="458"/>
      <c r="FV47" s="458"/>
      <c r="FW47" s="458"/>
      <c r="FX47" s="458"/>
      <c r="FY47" s="458"/>
      <c r="FZ47" s="458"/>
      <c r="GA47" s="458"/>
      <c r="GB47" s="458"/>
      <c r="GC47" s="458"/>
      <c r="GD47" s="458"/>
      <c r="GE47" s="458"/>
      <c r="GF47" s="458"/>
      <c r="GG47" s="458"/>
      <c r="GH47" s="458"/>
      <c r="GI47" s="458"/>
      <c r="GJ47" s="458"/>
      <c r="GK47" s="458"/>
      <c r="GL47" s="458"/>
      <c r="GM47" s="458"/>
      <c r="GN47" s="458"/>
      <c r="GO47" s="458"/>
      <c r="GP47" s="458"/>
      <c r="GQ47" s="458"/>
      <c r="GR47" s="458"/>
      <c r="GS47" s="458"/>
      <c r="GT47" s="458"/>
      <c r="GU47" s="458"/>
      <c r="GV47" s="458"/>
      <c r="GW47" s="458"/>
      <c r="GX47" s="458"/>
      <c r="GY47" s="458"/>
      <c r="GZ47" s="458"/>
      <c r="HA47" s="458"/>
      <c r="HB47" s="458"/>
      <c r="HC47" s="458"/>
      <c r="HD47" s="458"/>
      <c r="HE47" s="458"/>
      <c r="HF47" s="458"/>
      <c r="HG47" s="458"/>
      <c r="HH47" s="458"/>
      <c r="HI47" s="458"/>
      <c r="HJ47" s="458"/>
      <c r="HK47" s="458"/>
      <c r="HL47" s="458"/>
      <c r="HM47" s="458"/>
      <c r="HN47" s="458"/>
      <c r="HO47" s="458"/>
      <c r="HP47" s="458"/>
      <c r="HQ47" s="458"/>
      <c r="HR47" s="458"/>
      <c r="HS47" s="458"/>
      <c r="HT47" s="458"/>
      <c r="HU47" s="458"/>
      <c r="HV47" s="458"/>
      <c r="HW47" s="458"/>
      <c r="HX47" s="458"/>
      <c r="HY47" s="458"/>
      <c r="HZ47" s="458"/>
      <c r="IA47" s="458"/>
      <c r="IB47" s="458"/>
      <c r="IC47" s="458"/>
      <c r="ID47" s="458"/>
      <c r="IE47" s="458"/>
      <c r="IF47" s="458"/>
      <c r="IG47" s="458"/>
      <c r="IH47" s="458"/>
      <c r="II47" s="458"/>
      <c r="IJ47" s="458"/>
      <c r="IK47" s="458"/>
      <c r="IL47" s="458"/>
      <c r="IM47" s="458"/>
      <c r="IN47" s="458"/>
      <c r="IO47" s="458"/>
      <c r="IP47" s="458"/>
      <c r="IQ47" s="458"/>
      <c r="IR47" s="458"/>
    </row>
    <row r="48" spans="1:252" s="467" customFormat="1" ht="17.25" customHeight="1" x14ac:dyDescent="0.3">
      <c r="A48" s="461"/>
      <c r="B48" s="462" t="s">
        <v>455</v>
      </c>
      <c r="C48" s="463"/>
      <c r="D48" s="463"/>
      <c r="E48" s="463"/>
      <c r="F48" s="464">
        <f>F6+F27+F32+F40+F44+F47</f>
        <v>10389.290000000001</v>
      </c>
      <c r="G48" s="465"/>
      <c r="H48" s="466"/>
      <c r="I48" s="461"/>
      <c r="J48" s="466"/>
      <c r="K48" s="465"/>
      <c r="L48" s="445"/>
    </row>
    <row r="49" spans="2:6" x14ac:dyDescent="0.25">
      <c r="B49" s="433"/>
      <c r="C49" s="433"/>
      <c r="E49" s="433"/>
    </row>
    <row r="50" spans="2:6" x14ac:dyDescent="0.25">
      <c r="F50" s="432"/>
    </row>
  </sheetData>
  <mergeCells count="10">
    <mergeCell ref="A2:L2"/>
    <mergeCell ref="A4:L4"/>
    <mergeCell ref="A45:L45"/>
    <mergeCell ref="A7:L7"/>
    <mergeCell ref="A23:L23"/>
    <mergeCell ref="A28:L28"/>
    <mergeCell ref="A29:L29"/>
    <mergeCell ref="A36:L36"/>
    <mergeCell ref="A33:L33"/>
    <mergeCell ref="A41:L41"/>
  </mergeCells>
  <printOptions horizontalCentered="1"/>
  <pageMargins left="0.15748031496062992" right="0.15748031496062992" top="1.1023622047244095" bottom="0.47244094488188981"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47"/>
  <sheetViews>
    <sheetView tabSelected="1" zoomScale="75" zoomScaleNormal="75" workbookViewId="0">
      <pane ySplit="3" topLeftCell="A14" activePane="bottomLeft" state="frozen"/>
      <selection pane="bottomLeft" activeCell="D21" sqref="D21"/>
    </sheetView>
  </sheetViews>
  <sheetFormatPr defaultColWidth="9.140625" defaultRowHeight="15.75" x14ac:dyDescent="0.25"/>
  <cols>
    <col min="1" max="1" width="5.28515625" style="532" customWidth="1"/>
    <col min="2" max="2" width="37.5703125" style="506" customWidth="1"/>
    <col min="3" max="3" width="21.5703125" style="506" customWidth="1"/>
    <col min="4" max="4" width="17.85546875" style="423" customWidth="1"/>
    <col min="5" max="5" width="15.28515625" style="506" customWidth="1"/>
    <col min="6" max="6" width="15.7109375" style="428" customWidth="1"/>
    <col min="7" max="7" width="60.42578125" style="506" customWidth="1"/>
    <col min="8" max="8" width="15" style="506" customWidth="1"/>
    <col min="9" max="9" width="13.7109375" style="506" customWidth="1"/>
    <col min="10" max="10" width="27.7109375" style="506" customWidth="1"/>
    <col min="11" max="11" width="11.5703125" style="506" customWidth="1"/>
    <col min="12" max="12" width="18.42578125" style="506" customWidth="1"/>
    <col min="13" max="16384" width="9.140625" style="506"/>
  </cols>
  <sheetData>
    <row r="2" spans="1:13" ht="18.75" x14ac:dyDescent="0.3">
      <c r="A2" s="583" t="s">
        <v>563</v>
      </c>
      <c r="B2" s="583"/>
      <c r="C2" s="583"/>
      <c r="D2" s="583"/>
      <c r="E2" s="583"/>
      <c r="F2" s="583"/>
      <c r="G2" s="583"/>
      <c r="H2" s="583"/>
      <c r="I2" s="583"/>
      <c r="J2" s="583"/>
      <c r="K2" s="583"/>
    </row>
    <row r="3" spans="1:13" s="509" customFormat="1" ht="78" customHeight="1" x14ac:dyDescent="0.25">
      <c r="A3" s="419" t="s">
        <v>14</v>
      </c>
      <c r="B3" s="419" t="s">
        <v>15</v>
      </c>
      <c r="C3" s="419" t="s">
        <v>16</v>
      </c>
      <c r="D3" s="419" t="s">
        <v>3</v>
      </c>
      <c r="E3" s="419" t="s">
        <v>402</v>
      </c>
      <c r="F3" s="419" t="s">
        <v>5</v>
      </c>
      <c r="G3" s="419" t="s">
        <v>562</v>
      </c>
      <c r="H3" s="419" t="s">
        <v>407</v>
      </c>
      <c r="I3" s="419" t="s">
        <v>59</v>
      </c>
      <c r="J3" s="419" t="s">
        <v>18</v>
      </c>
      <c r="K3" s="507" t="s">
        <v>408</v>
      </c>
      <c r="L3" s="508" t="s">
        <v>61</v>
      </c>
    </row>
    <row r="4" spans="1:13" s="515" customFormat="1" x14ac:dyDescent="0.25">
      <c r="A4" s="510"/>
      <c r="B4" s="511"/>
      <c r="C4" s="511"/>
      <c r="D4" s="420"/>
      <c r="E4" s="511"/>
      <c r="F4" s="424"/>
      <c r="G4" s="511"/>
      <c r="H4" s="512"/>
      <c r="I4" s="513"/>
      <c r="J4" s="511"/>
      <c r="K4" s="511"/>
      <c r="L4" s="514"/>
    </row>
    <row r="5" spans="1:13" s="517" customFormat="1" ht="18" customHeight="1" x14ac:dyDescent="0.25">
      <c r="A5" s="584" t="s">
        <v>20</v>
      </c>
      <c r="B5" s="585"/>
      <c r="C5" s="585"/>
      <c r="D5" s="585"/>
      <c r="E5" s="585"/>
      <c r="F5" s="585"/>
      <c r="G5" s="585"/>
      <c r="H5" s="585"/>
      <c r="I5" s="585"/>
      <c r="J5" s="585"/>
      <c r="K5" s="594"/>
      <c r="L5" s="516"/>
    </row>
    <row r="6" spans="1:13" s="517" customFormat="1" x14ac:dyDescent="0.25">
      <c r="A6" s="584" t="s">
        <v>32</v>
      </c>
      <c r="B6" s="585"/>
      <c r="C6" s="585"/>
      <c r="D6" s="585"/>
      <c r="E6" s="585"/>
      <c r="F6" s="585"/>
      <c r="G6" s="585"/>
      <c r="H6" s="585"/>
      <c r="I6" s="585"/>
      <c r="J6" s="585"/>
      <c r="K6" s="585"/>
      <c r="L6" s="516"/>
    </row>
    <row r="7" spans="1:13" s="519" customFormat="1" ht="78.75" customHeight="1" x14ac:dyDescent="0.25">
      <c r="A7" s="88">
        <v>1</v>
      </c>
      <c r="B7" s="90" t="s">
        <v>478</v>
      </c>
      <c r="C7" s="469" t="s">
        <v>491</v>
      </c>
      <c r="D7" s="455" t="s">
        <v>354</v>
      </c>
      <c r="E7" s="470" t="s">
        <v>380</v>
      </c>
      <c r="F7" s="425">
        <f>180457.23</f>
        <v>180457.23</v>
      </c>
      <c r="G7" s="469" t="s">
        <v>379</v>
      </c>
      <c r="H7" s="471" t="s">
        <v>71</v>
      </c>
      <c r="I7" s="471">
        <v>7414</v>
      </c>
      <c r="J7" s="472" t="s">
        <v>507</v>
      </c>
      <c r="K7" s="473"/>
      <c r="L7" s="474" t="s">
        <v>77</v>
      </c>
      <c r="M7" s="518"/>
    </row>
    <row r="8" spans="1:13" s="519" customFormat="1" ht="78.75" customHeight="1" x14ac:dyDescent="0.25">
      <c r="A8" s="88">
        <v>2</v>
      </c>
      <c r="B8" s="90" t="s">
        <v>526</v>
      </c>
      <c r="C8" s="469" t="s">
        <v>491</v>
      </c>
      <c r="D8" s="455" t="s">
        <v>480</v>
      </c>
      <c r="E8" s="470" t="s">
        <v>380</v>
      </c>
      <c r="F8" s="425">
        <v>34750</v>
      </c>
      <c r="G8" s="469" t="s">
        <v>524</v>
      </c>
      <c r="H8" s="471"/>
      <c r="I8" s="471">
        <v>5054</v>
      </c>
      <c r="J8" s="472" t="s">
        <v>525</v>
      </c>
      <c r="K8" s="520"/>
      <c r="L8" s="474" t="s">
        <v>77</v>
      </c>
      <c r="M8" s="518"/>
    </row>
    <row r="9" spans="1:13" s="522" customFormat="1" ht="47.25" x14ac:dyDescent="0.25">
      <c r="A9" s="119">
        <v>3</v>
      </c>
      <c r="B9" s="90" t="s">
        <v>447</v>
      </c>
      <c r="C9" s="90" t="s">
        <v>381</v>
      </c>
      <c r="D9" s="88" t="s">
        <v>448</v>
      </c>
      <c r="E9" s="113" t="s">
        <v>366</v>
      </c>
      <c r="F9" s="425">
        <v>25</v>
      </c>
      <c r="G9" s="90" t="s">
        <v>450</v>
      </c>
      <c r="H9" s="471" t="s">
        <v>25</v>
      </c>
      <c r="I9" s="471">
        <v>25</v>
      </c>
      <c r="J9" s="90" t="s">
        <v>449</v>
      </c>
      <c r="K9" s="491"/>
      <c r="L9" s="119" t="s">
        <v>479</v>
      </c>
      <c r="M9" s="521"/>
    </row>
    <row r="10" spans="1:13" s="522" customFormat="1" ht="70.5" customHeight="1" x14ac:dyDescent="0.25">
      <c r="A10" s="119">
        <v>4</v>
      </c>
      <c r="B10" s="90" t="s">
        <v>536</v>
      </c>
      <c r="C10" s="90" t="s">
        <v>381</v>
      </c>
      <c r="D10" s="88" t="s">
        <v>520</v>
      </c>
      <c r="E10" s="113" t="s">
        <v>366</v>
      </c>
      <c r="F10" s="425">
        <v>13.463301</v>
      </c>
      <c r="G10" s="90" t="s">
        <v>519</v>
      </c>
      <c r="H10" s="471" t="s">
        <v>25</v>
      </c>
      <c r="I10" s="471">
        <v>254</v>
      </c>
      <c r="J10" s="90" t="s">
        <v>529</v>
      </c>
      <c r="K10" s="491"/>
      <c r="L10" s="119" t="s">
        <v>77</v>
      </c>
      <c r="M10" s="521"/>
    </row>
    <row r="11" spans="1:13" s="517" customFormat="1" ht="17.25" customHeight="1" x14ac:dyDescent="0.25">
      <c r="A11" s="496"/>
      <c r="B11" s="523" t="s">
        <v>11</v>
      </c>
      <c r="C11" s="496"/>
      <c r="D11" s="496"/>
      <c r="E11" s="496"/>
      <c r="F11" s="497">
        <f>SUM(F7:F10)</f>
        <v>215245.69330100002</v>
      </c>
      <c r="G11" s="496"/>
      <c r="H11" s="496"/>
      <c r="I11" s="496"/>
      <c r="J11" s="496"/>
      <c r="K11" s="495"/>
      <c r="L11" s="490"/>
    </row>
    <row r="12" spans="1:13" s="517" customFormat="1" ht="17.25" customHeight="1" x14ac:dyDescent="0.25">
      <c r="A12" s="586" t="s">
        <v>397</v>
      </c>
      <c r="B12" s="587"/>
      <c r="C12" s="587"/>
      <c r="D12" s="587"/>
      <c r="E12" s="587"/>
      <c r="F12" s="587"/>
      <c r="G12" s="587"/>
      <c r="H12" s="587"/>
      <c r="I12" s="587"/>
      <c r="J12" s="587"/>
      <c r="K12" s="587"/>
      <c r="L12" s="588"/>
    </row>
    <row r="13" spans="1:13" s="517" customFormat="1" ht="130.5" customHeight="1" x14ac:dyDescent="0.25">
      <c r="A13" s="119">
        <v>5</v>
      </c>
      <c r="B13" s="113" t="s">
        <v>499</v>
      </c>
      <c r="C13" s="113" t="s">
        <v>381</v>
      </c>
      <c r="D13" s="88" t="s">
        <v>480</v>
      </c>
      <c r="E13" s="90" t="s">
        <v>366</v>
      </c>
      <c r="F13" s="524">
        <v>41.86</v>
      </c>
      <c r="G13" s="113" t="s">
        <v>446</v>
      </c>
      <c r="H13" s="113"/>
      <c r="I13" s="88">
        <v>58</v>
      </c>
      <c r="J13" s="113" t="s">
        <v>445</v>
      </c>
      <c r="K13" s="496"/>
      <c r="L13" s="119" t="s">
        <v>77</v>
      </c>
    </row>
    <row r="14" spans="1:13" s="517" customFormat="1" ht="79.5" customHeight="1" x14ac:dyDescent="0.25">
      <c r="A14" s="119">
        <v>6</v>
      </c>
      <c r="B14" s="113" t="s">
        <v>500</v>
      </c>
      <c r="C14" s="113" t="s">
        <v>381</v>
      </c>
      <c r="D14" s="88" t="s">
        <v>50</v>
      </c>
      <c r="E14" s="90" t="s">
        <v>366</v>
      </c>
      <c r="F14" s="524">
        <v>1.3</v>
      </c>
      <c r="G14" s="113" t="s">
        <v>501</v>
      </c>
      <c r="H14" s="113"/>
      <c r="I14" s="88">
        <v>9</v>
      </c>
      <c r="J14" s="113" t="s">
        <v>445</v>
      </c>
      <c r="K14" s="496"/>
      <c r="L14" s="119" t="s">
        <v>72</v>
      </c>
    </row>
    <row r="15" spans="1:13" s="517" customFormat="1" ht="79.5" customHeight="1" x14ac:dyDescent="0.25">
      <c r="A15" s="119">
        <v>7</v>
      </c>
      <c r="B15" s="113" t="s">
        <v>527</v>
      </c>
      <c r="C15" s="113" t="s">
        <v>381</v>
      </c>
      <c r="D15" s="88" t="s">
        <v>430</v>
      </c>
      <c r="E15" s="90" t="s">
        <v>366</v>
      </c>
      <c r="F15" s="524">
        <v>5.35</v>
      </c>
      <c r="G15" s="113" t="s">
        <v>528</v>
      </c>
      <c r="H15" s="113"/>
      <c r="I15" s="88">
        <v>6</v>
      </c>
      <c r="J15" s="113" t="s">
        <v>445</v>
      </c>
      <c r="K15" s="496"/>
      <c r="L15" s="119" t="s">
        <v>72</v>
      </c>
    </row>
    <row r="16" spans="1:13" s="517" customFormat="1" ht="48.75" customHeight="1" x14ac:dyDescent="0.25">
      <c r="A16" s="119">
        <v>8</v>
      </c>
      <c r="B16" s="113" t="s">
        <v>470</v>
      </c>
      <c r="C16" s="113" t="s">
        <v>381</v>
      </c>
      <c r="D16" s="88" t="s">
        <v>440</v>
      </c>
      <c r="E16" s="90" t="s">
        <v>366</v>
      </c>
      <c r="F16" s="524">
        <v>85.86</v>
      </c>
      <c r="G16" s="113" t="s">
        <v>471</v>
      </c>
      <c r="H16" s="113"/>
      <c r="I16" s="88">
        <v>26</v>
      </c>
      <c r="J16" s="113" t="s">
        <v>468</v>
      </c>
      <c r="K16" s="498"/>
      <c r="L16" s="88" t="s">
        <v>77</v>
      </c>
    </row>
    <row r="17" spans="1:12" s="517" customFormat="1" ht="102" customHeight="1" x14ac:dyDescent="0.25">
      <c r="A17" s="119">
        <v>9</v>
      </c>
      <c r="B17" s="113" t="s">
        <v>472</v>
      </c>
      <c r="C17" s="113" t="s">
        <v>381</v>
      </c>
      <c r="D17" s="88" t="s">
        <v>417</v>
      </c>
      <c r="E17" s="90" t="s">
        <v>366</v>
      </c>
      <c r="F17" s="524">
        <v>1871.83</v>
      </c>
      <c r="G17" s="113" t="s">
        <v>473</v>
      </c>
      <c r="H17" s="113"/>
      <c r="I17" s="88">
        <v>217</v>
      </c>
      <c r="J17" s="113" t="s">
        <v>469</v>
      </c>
      <c r="K17" s="498"/>
      <c r="L17" s="88" t="s">
        <v>72</v>
      </c>
    </row>
    <row r="18" spans="1:12" s="517" customFormat="1" ht="102" customHeight="1" x14ac:dyDescent="0.25">
      <c r="A18" s="119">
        <v>10</v>
      </c>
      <c r="B18" s="113" t="s">
        <v>539</v>
      </c>
      <c r="C18" s="113" t="s">
        <v>381</v>
      </c>
      <c r="D18" s="88" t="s">
        <v>417</v>
      </c>
      <c r="E18" s="90" t="s">
        <v>366</v>
      </c>
      <c r="F18" s="524">
        <v>11.27</v>
      </c>
      <c r="G18" s="113" t="s">
        <v>522</v>
      </c>
      <c r="H18" s="113"/>
      <c r="I18" s="88">
        <v>29</v>
      </c>
      <c r="J18" s="113" t="s">
        <v>521</v>
      </c>
      <c r="K18" s="498"/>
      <c r="L18" s="88" t="s">
        <v>77</v>
      </c>
    </row>
    <row r="19" spans="1:12" s="517" customFormat="1" ht="54.75" customHeight="1" x14ac:dyDescent="0.25">
      <c r="A19" s="119">
        <v>11</v>
      </c>
      <c r="B19" s="113" t="s">
        <v>512</v>
      </c>
      <c r="C19" s="113" t="s">
        <v>381</v>
      </c>
      <c r="D19" s="88" t="s">
        <v>409</v>
      </c>
      <c r="E19" s="90" t="s">
        <v>366</v>
      </c>
      <c r="F19" s="524">
        <v>3.62</v>
      </c>
      <c r="G19" s="113" t="s">
        <v>513</v>
      </c>
      <c r="H19" s="113"/>
      <c r="I19" s="88">
        <v>23</v>
      </c>
      <c r="J19" s="113" t="s">
        <v>511</v>
      </c>
      <c r="K19" s="498"/>
      <c r="L19" s="88" t="s">
        <v>77</v>
      </c>
    </row>
    <row r="20" spans="1:12" s="517" customFormat="1" ht="67.5" customHeight="1" x14ac:dyDescent="0.25">
      <c r="A20" s="119">
        <v>12</v>
      </c>
      <c r="B20" s="113" t="s">
        <v>537</v>
      </c>
      <c r="C20" s="113" t="s">
        <v>381</v>
      </c>
      <c r="D20" s="88" t="s">
        <v>549</v>
      </c>
      <c r="E20" s="90" t="s">
        <v>532</v>
      </c>
      <c r="F20" s="524">
        <v>158386.7612751</v>
      </c>
      <c r="G20" s="113" t="s">
        <v>531</v>
      </c>
      <c r="H20" s="113"/>
      <c r="I20" s="88">
        <v>1500</v>
      </c>
      <c r="J20" s="113" t="s">
        <v>530</v>
      </c>
      <c r="K20" s="498"/>
      <c r="L20" s="88" t="s">
        <v>77</v>
      </c>
    </row>
    <row r="21" spans="1:12" s="517" customFormat="1" ht="15" customHeight="1" x14ac:dyDescent="0.25">
      <c r="A21" s="496"/>
      <c r="B21" s="523" t="s">
        <v>11</v>
      </c>
      <c r="C21" s="496"/>
      <c r="D21" s="496"/>
      <c r="E21" s="496"/>
      <c r="F21" s="499">
        <f>SUM(F13:F20)</f>
        <v>160407.85127509999</v>
      </c>
      <c r="G21" s="496"/>
      <c r="H21" s="496"/>
      <c r="I21" s="496"/>
      <c r="J21" s="496"/>
      <c r="K21" s="496"/>
      <c r="L21" s="490"/>
    </row>
    <row r="22" spans="1:12" s="525" customFormat="1" ht="18.75" customHeight="1" x14ac:dyDescent="0.25">
      <c r="A22" s="589" t="s">
        <v>38</v>
      </c>
      <c r="B22" s="590"/>
      <c r="C22" s="590"/>
      <c r="D22" s="590"/>
      <c r="E22" s="590"/>
      <c r="F22" s="590"/>
      <c r="G22" s="590"/>
      <c r="H22" s="590"/>
      <c r="I22" s="590"/>
      <c r="J22" s="590"/>
      <c r="K22" s="590"/>
      <c r="L22" s="591"/>
    </row>
    <row r="23" spans="1:12" s="475" customFormat="1" ht="58.9" customHeight="1" x14ac:dyDescent="0.25">
      <c r="A23" s="119">
        <v>13</v>
      </c>
      <c r="B23" s="113" t="s">
        <v>441</v>
      </c>
      <c r="C23" s="90" t="s">
        <v>73</v>
      </c>
      <c r="D23" s="88" t="s">
        <v>502</v>
      </c>
      <c r="E23" s="90" t="s">
        <v>377</v>
      </c>
      <c r="F23" s="426">
        <v>1226.3900000000001</v>
      </c>
      <c r="G23" s="90" t="s">
        <v>442</v>
      </c>
      <c r="H23" s="90"/>
      <c r="I23" s="88">
        <v>112</v>
      </c>
      <c r="J23" s="90" t="s">
        <v>443</v>
      </c>
      <c r="K23" s="416"/>
      <c r="L23" s="119" t="s">
        <v>77</v>
      </c>
    </row>
    <row r="24" spans="1:12" s="475" customFormat="1" ht="93" customHeight="1" x14ac:dyDescent="0.25">
      <c r="A24" s="119">
        <v>14</v>
      </c>
      <c r="B24" s="113" t="s">
        <v>503</v>
      </c>
      <c r="C24" s="90" t="s">
        <v>73</v>
      </c>
      <c r="D24" s="88" t="s">
        <v>409</v>
      </c>
      <c r="E24" s="90" t="s">
        <v>377</v>
      </c>
      <c r="F24" s="426">
        <v>1154</v>
      </c>
      <c r="G24" s="113" t="s">
        <v>503</v>
      </c>
      <c r="H24" s="90"/>
      <c r="I24" s="88">
        <v>200</v>
      </c>
      <c r="J24" s="500" t="s">
        <v>444</v>
      </c>
      <c r="K24" s="496"/>
      <c r="L24" s="119" t="s">
        <v>77</v>
      </c>
    </row>
    <row r="25" spans="1:12" s="475" customFormat="1" ht="93" customHeight="1" x14ac:dyDescent="0.25">
      <c r="A25" s="119">
        <v>15</v>
      </c>
      <c r="B25" s="113" t="s">
        <v>504</v>
      </c>
      <c r="C25" s="90" t="s">
        <v>73</v>
      </c>
      <c r="D25" s="88" t="s">
        <v>502</v>
      </c>
      <c r="E25" s="90" t="s">
        <v>377</v>
      </c>
      <c r="F25" s="426">
        <v>1540</v>
      </c>
      <c r="G25" s="90" t="s">
        <v>442</v>
      </c>
      <c r="H25" s="90"/>
      <c r="I25" s="88">
        <v>829</v>
      </c>
      <c r="J25" s="500" t="s">
        <v>444</v>
      </c>
      <c r="K25" s="496"/>
      <c r="L25" s="119" t="s">
        <v>479</v>
      </c>
    </row>
    <row r="26" spans="1:12" s="475" customFormat="1" ht="80.25" customHeight="1" x14ac:dyDescent="0.25">
      <c r="A26" s="119">
        <v>16</v>
      </c>
      <c r="B26" s="90" t="s">
        <v>535</v>
      </c>
      <c r="C26" s="90" t="s">
        <v>73</v>
      </c>
      <c r="D26" s="88" t="s">
        <v>514</v>
      </c>
      <c r="E26" s="90" t="s">
        <v>377</v>
      </c>
      <c r="F26" s="426">
        <v>142.19999999999999</v>
      </c>
      <c r="G26" s="90" t="s">
        <v>534</v>
      </c>
      <c r="H26" s="90"/>
      <c r="I26" s="88">
        <v>128</v>
      </c>
      <c r="J26" s="113" t="s">
        <v>515</v>
      </c>
      <c r="K26" s="495"/>
      <c r="L26" s="119" t="s">
        <v>77</v>
      </c>
    </row>
    <row r="27" spans="1:12" s="475" customFormat="1" ht="80.25" customHeight="1" x14ac:dyDescent="0.25">
      <c r="A27" s="119">
        <v>17</v>
      </c>
      <c r="B27" s="90" t="s">
        <v>538</v>
      </c>
      <c r="C27" s="90" t="s">
        <v>73</v>
      </c>
      <c r="D27" s="88" t="s">
        <v>50</v>
      </c>
      <c r="E27" s="90" t="s">
        <v>377</v>
      </c>
      <c r="F27" s="426">
        <v>67.83</v>
      </c>
      <c r="G27" s="90" t="s">
        <v>533</v>
      </c>
      <c r="H27" s="90"/>
      <c r="I27" s="88">
        <v>134</v>
      </c>
      <c r="J27" s="113" t="s">
        <v>510</v>
      </c>
      <c r="K27" s="495"/>
      <c r="L27" s="119" t="s">
        <v>77</v>
      </c>
    </row>
    <row r="28" spans="1:12" ht="18.75" customHeight="1" x14ac:dyDescent="0.25">
      <c r="A28" s="526"/>
      <c r="B28" s="523" t="s">
        <v>11</v>
      </c>
      <c r="C28" s="490"/>
      <c r="D28" s="119"/>
      <c r="E28" s="490"/>
      <c r="F28" s="501">
        <f>SUM(F23:F27)</f>
        <v>4130.42</v>
      </c>
      <c r="G28" s="490"/>
      <c r="H28" s="490"/>
      <c r="I28" s="490"/>
      <c r="J28" s="490"/>
      <c r="K28" s="491"/>
      <c r="L28" s="490"/>
    </row>
    <row r="29" spans="1:12" s="475" customFormat="1" ht="21.6" customHeight="1" x14ac:dyDescent="0.25">
      <c r="A29" s="586" t="s">
        <v>457</v>
      </c>
      <c r="B29" s="587"/>
      <c r="C29" s="587"/>
      <c r="D29" s="587"/>
      <c r="E29" s="587"/>
      <c r="F29" s="587"/>
      <c r="G29" s="587"/>
      <c r="H29" s="587"/>
      <c r="I29" s="587"/>
      <c r="J29" s="587"/>
      <c r="K29" s="587"/>
      <c r="L29" s="588"/>
    </row>
    <row r="30" spans="1:12" s="509" customFormat="1" ht="42" customHeight="1" x14ac:dyDescent="0.25">
      <c r="A30" s="119">
        <v>18</v>
      </c>
      <c r="B30" s="90" t="s">
        <v>436</v>
      </c>
      <c r="C30" s="90" t="s">
        <v>382</v>
      </c>
      <c r="D30" s="119" t="s">
        <v>461</v>
      </c>
      <c r="E30" s="113" t="s">
        <v>377</v>
      </c>
      <c r="F30" s="426">
        <v>29.6</v>
      </c>
      <c r="G30" s="490" t="s">
        <v>395</v>
      </c>
      <c r="H30" s="119"/>
      <c r="I30" s="119">
        <v>81</v>
      </c>
      <c r="J30" s="90" t="s">
        <v>394</v>
      </c>
      <c r="K30" s="491"/>
      <c r="L30" s="119" t="s">
        <v>479</v>
      </c>
    </row>
    <row r="31" spans="1:12" s="509" customFormat="1" ht="83.25" customHeight="1" x14ac:dyDescent="0.25">
      <c r="A31" s="119">
        <v>19</v>
      </c>
      <c r="B31" s="90" t="s">
        <v>506</v>
      </c>
      <c r="C31" s="90" t="s">
        <v>382</v>
      </c>
      <c r="D31" s="119" t="s">
        <v>480</v>
      </c>
      <c r="E31" s="113" t="s">
        <v>377</v>
      </c>
      <c r="F31" s="426">
        <v>2.6</v>
      </c>
      <c r="G31" s="490" t="s">
        <v>395</v>
      </c>
      <c r="H31" s="119"/>
      <c r="I31" s="119">
        <v>80</v>
      </c>
      <c r="J31" s="90" t="s">
        <v>505</v>
      </c>
      <c r="K31" s="491"/>
      <c r="L31" s="119"/>
    </row>
    <row r="32" spans="1:12" s="475" customFormat="1" ht="18" customHeight="1" x14ac:dyDescent="0.25">
      <c r="A32" s="119"/>
      <c r="B32" s="505" t="s">
        <v>11</v>
      </c>
      <c r="C32" s="90"/>
      <c r="D32" s="119"/>
      <c r="E32" s="113"/>
      <c r="F32" s="494">
        <f>SUM(F30:F31)</f>
        <v>32.200000000000003</v>
      </c>
      <c r="G32" s="490"/>
      <c r="H32" s="119"/>
      <c r="I32" s="119"/>
      <c r="J32" s="90"/>
      <c r="K32" s="490"/>
      <c r="L32" s="119"/>
    </row>
    <row r="33" spans="1:12" s="475" customFormat="1" ht="22.9" customHeight="1" x14ac:dyDescent="0.25">
      <c r="A33" s="586" t="s">
        <v>458</v>
      </c>
      <c r="B33" s="587"/>
      <c r="C33" s="587"/>
      <c r="D33" s="587"/>
      <c r="E33" s="587"/>
      <c r="F33" s="587"/>
      <c r="G33" s="587"/>
      <c r="H33" s="587"/>
      <c r="I33" s="587"/>
      <c r="J33" s="587"/>
      <c r="K33" s="587"/>
      <c r="L33" s="588"/>
    </row>
    <row r="34" spans="1:12" s="475" customFormat="1" ht="39.6" customHeight="1" x14ac:dyDescent="0.25">
      <c r="A34" s="119">
        <v>20</v>
      </c>
      <c r="B34" s="90" t="s">
        <v>483</v>
      </c>
      <c r="C34" s="90" t="s">
        <v>382</v>
      </c>
      <c r="D34" s="88" t="s">
        <v>482</v>
      </c>
      <c r="E34" s="113" t="s">
        <v>377</v>
      </c>
      <c r="F34" s="426">
        <v>22042.77</v>
      </c>
      <c r="G34" s="90" t="s">
        <v>481</v>
      </c>
      <c r="H34" s="119"/>
      <c r="I34" s="119"/>
      <c r="J34" s="90" t="s">
        <v>393</v>
      </c>
      <c r="K34" s="491"/>
      <c r="L34" s="119" t="s">
        <v>77</v>
      </c>
    </row>
    <row r="35" spans="1:12" s="475" customFormat="1" ht="68.25" customHeight="1" x14ac:dyDescent="0.25">
      <c r="A35" s="119">
        <v>21</v>
      </c>
      <c r="B35" s="90" t="s">
        <v>485</v>
      </c>
      <c r="C35" s="90" t="s">
        <v>382</v>
      </c>
      <c r="D35" s="88" t="s">
        <v>486</v>
      </c>
      <c r="E35" s="113" t="s">
        <v>508</v>
      </c>
      <c r="F35" s="426">
        <v>2574.1</v>
      </c>
      <c r="G35" s="90" t="s">
        <v>484</v>
      </c>
      <c r="H35" s="119"/>
      <c r="I35" s="119">
        <v>2</v>
      </c>
      <c r="J35" s="90" t="s">
        <v>487</v>
      </c>
      <c r="K35" s="491"/>
      <c r="L35" s="119" t="s">
        <v>77</v>
      </c>
    </row>
    <row r="36" spans="1:12" s="475" customFormat="1" ht="51" customHeight="1" x14ac:dyDescent="0.25">
      <c r="A36" s="119">
        <v>22</v>
      </c>
      <c r="B36" s="90" t="s">
        <v>488</v>
      </c>
      <c r="C36" s="90" t="s">
        <v>382</v>
      </c>
      <c r="D36" s="88" t="s">
        <v>523</v>
      </c>
      <c r="E36" s="113" t="s">
        <v>377</v>
      </c>
      <c r="F36" s="426">
        <v>65.290000000000006</v>
      </c>
      <c r="G36" s="90" t="s">
        <v>489</v>
      </c>
      <c r="H36" s="119"/>
      <c r="I36" s="119">
        <v>107</v>
      </c>
      <c r="J36" s="90" t="s">
        <v>516</v>
      </c>
      <c r="K36" s="491"/>
      <c r="L36" s="119" t="s">
        <v>479</v>
      </c>
    </row>
    <row r="37" spans="1:12" s="475" customFormat="1" ht="66" customHeight="1" x14ac:dyDescent="0.25">
      <c r="A37" s="119">
        <v>23</v>
      </c>
      <c r="B37" s="90" t="s">
        <v>542</v>
      </c>
      <c r="C37" s="90" t="s">
        <v>382</v>
      </c>
      <c r="D37" s="88" t="s">
        <v>518</v>
      </c>
      <c r="E37" s="113" t="s">
        <v>380</v>
      </c>
      <c r="F37" s="426">
        <v>1.2749710000000001</v>
      </c>
      <c r="G37" s="90" t="s">
        <v>543</v>
      </c>
      <c r="H37" s="119"/>
      <c r="I37" s="119">
        <v>4</v>
      </c>
      <c r="J37" s="90" t="s">
        <v>517</v>
      </c>
      <c r="K37" s="491"/>
      <c r="L37" s="119" t="s">
        <v>77</v>
      </c>
    </row>
    <row r="38" spans="1:12" s="475" customFormat="1" ht="15" customHeight="1" x14ac:dyDescent="0.25">
      <c r="A38" s="119"/>
      <c r="B38" s="452" t="s">
        <v>13</v>
      </c>
      <c r="C38" s="490"/>
      <c r="D38" s="119"/>
      <c r="E38" s="490"/>
      <c r="F38" s="502">
        <f>SUM(F34:F37)</f>
        <v>24683.434970999999</v>
      </c>
      <c r="G38" s="490"/>
      <c r="H38" s="490"/>
      <c r="I38" s="490"/>
      <c r="J38" s="490"/>
      <c r="K38" s="491"/>
      <c r="L38" s="490"/>
    </row>
    <row r="39" spans="1:12" s="475" customFormat="1" ht="15" customHeight="1" x14ac:dyDescent="0.25">
      <c r="A39" s="586" t="s">
        <v>438</v>
      </c>
      <c r="B39" s="592"/>
      <c r="C39" s="592"/>
      <c r="D39" s="592"/>
      <c r="E39" s="592"/>
      <c r="F39" s="592"/>
      <c r="G39" s="592"/>
      <c r="H39" s="592"/>
      <c r="I39" s="592"/>
      <c r="J39" s="592"/>
      <c r="K39" s="592"/>
      <c r="L39" s="593"/>
    </row>
    <row r="40" spans="1:12" s="475" customFormat="1" ht="33" customHeight="1" x14ac:dyDescent="0.25">
      <c r="A40" s="119">
        <v>24</v>
      </c>
      <c r="B40" s="90" t="s">
        <v>439</v>
      </c>
      <c r="C40" s="90" t="s">
        <v>382</v>
      </c>
      <c r="D40" s="88" t="s">
        <v>480</v>
      </c>
      <c r="E40" s="113" t="s">
        <v>378</v>
      </c>
      <c r="F40" s="426">
        <v>5508</v>
      </c>
      <c r="G40" s="490"/>
      <c r="H40" s="490"/>
      <c r="I40" s="119">
        <v>270</v>
      </c>
      <c r="J40" s="90" t="s">
        <v>40</v>
      </c>
      <c r="K40" s="490"/>
      <c r="L40" s="119" t="s">
        <v>77</v>
      </c>
    </row>
    <row r="41" spans="1:12" s="475" customFormat="1" ht="63" customHeight="1" x14ac:dyDescent="0.25">
      <c r="A41" s="119">
        <v>25</v>
      </c>
      <c r="B41" s="90" t="s">
        <v>544</v>
      </c>
      <c r="C41" s="90" t="s">
        <v>382</v>
      </c>
      <c r="D41" s="88" t="s">
        <v>520</v>
      </c>
      <c r="E41" s="113" t="s">
        <v>380</v>
      </c>
      <c r="F41" s="426">
        <v>872.90300000000002</v>
      </c>
      <c r="G41" s="90" t="s">
        <v>545</v>
      </c>
      <c r="H41" s="490"/>
      <c r="I41" s="119">
        <v>13</v>
      </c>
      <c r="J41" s="90" t="s">
        <v>541</v>
      </c>
      <c r="K41" s="490"/>
      <c r="L41" s="119" t="s">
        <v>77</v>
      </c>
    </row>
    <row r="42" spans="1:12" s="475" customFormat="1" ht="15" customHeight="1" x14ac:dyDescent="0.25">
      <c r="A42" s="119"/>
      <c r="B42" s="452"/>
      <c r="C42" s="490"/>
      <c r="D42" s="119"/>
      <c r="E42" s="490"/>
      <c r="F42" s="502">
        <f>SUM(F40:F41)</f>
        <v>6380.9030000000002</v>
      </c>
      <c r="G42" s="490"/>
      <c r="H42" s="490"/>
      <c r="I42" s="490"/>
      <c r="J42" s="490"/>
      <c r="K42" s="490"/>
      <c r="L42" s="490"/>
    </row>
    <row r="43" spans="1:12" s="475" customFormat="1" ht="15" customHeight="1" x14ac:dyDescent="0.25">
      <c r="A43" s="586" t="s">
        <v>398</v>
      </c>
      <c r="B43" s="587"/>
      <c r="C43" s="587"/>
      <c r="D43" s="587"/>
      <c r="E43" s="587"/>
      <c r="F43" s="587"/>
      <c r="G43" s="587"/>
      <c r="H43" s="587"/>
      <c r="I43" s="587"/>
      <c r="J43" s="587"/>
      <c r="K43" s="587"/>
      <c r="L43" s="588"/>
    </row>
    <row r="44" spans="1:12" s="475" customFormat="1" ht="36.6" customHeight="1" x14ac:dyDescent="0.25">
      <c r="A44" s="119">
        <v>26</v>
      </c>
      <c r="B44" s="90" t="s">
        <v>435</v>
      </c>
      <c r="C44" s="90" t="s">
        <v>382</v>
      </c>
      <c r="D44" s="119" t="s">
        <v>490</v>
      </c>
      <c r="E44" s="113" t="s">
        <v>378</v>
      </c>
      <c r="F44" s="426">
        <v>675.2</v>
      </c>
      <c r="G44" s="487" t="s">
        <v>474</v>
      </c>
      <c r="H44" s="490"/>
      <c r="I44" s="119">
        <v>99</v>
      </c>
      <c r="J44" s="490" t="s">
        <v>396</v>
      </c>
      <c r="K44" s="491"/>
      <c r="L44" s="119" t="s">
        <v>77</v>
      </c>
    </row>
    <row r="45" spans="1:12" s="475" customFormat="1" ht="36.6" customHeight="1" x14ac:dyDescent="0.25">
      <c r="A45" s="119">
        <v>27</v>
      </c>
      <c r="B45" s="90" t="s">
        <v>435</v>
      </c>
      <c r="C45" s="90" t="s">
        <v>382</v>
      </c>
      <c r="D45" s="119" t="s">
        <v>520</v>
      </c>
      <c r="E45" s="113" t="s">
        <v>378</v>
      </c>
      <c r="F45" s="426">
        <v>363.57699000000002</v>
      </c>
      <c r="G45" s="487" t="s">
        <v>546</v>
      </c>
      <c r="H45" s="490"/>
      <c r="I45" s="119">
        <v>64</v>
      </c>
      <c r="J45" s="490" t="s">
        <v>540</v>
      </c>
      <c r="K45" s="491"/>
      <c r="L45" s="119" t="s">
        <v>77</v>
      </c>
    </row>
    <row r="46" spans="1:12" x14ac:dyDescent="0.25">
      <c r="A46" s="119"/>
      <c r="B46" s="527" t="s">
        <v>11</v>
      </c>
      <c r="C46" s="528"/>
      <c r="D46" s="503"/>
      <c r="E46" s="528"/>
      <c r="F46" s="504">
        <f>SUM(F44:F45)</f>
        <v>1038.7769900000001</v>
      </c>
      <c r="G46" s="528"/>
      <c r="H46" s="528"/>
      <c r="I46" s="503"/>
      <c r="J46" s="90"/>
      <c r="K46" s="529"/>
      <c r="L46" s="528"/>
    </row>
    <row r="47" spans="1:12" s="531" customFormat="1" x14ac:dyDescent="0.25">
      <c r="A47" s="421"/>
      <c r="B47" s="530" t="s">
        <v>13</v>
      </c>
      <c r="C47" s="530"/>
      <c r="D47" s="422"/>
      <c r="E47" s="530"/>
      <c r="F47" s="427">
        <f>F11+F21+F28+F32+F38+F42+F46</f>
        <v>411919.2795371</v>
      </c>
      <c r="G47" s="530"/>
      <c r="H47" s="530"/>
      <c r="I47" s="422"/>
      <c r="J47" s="530"/>
      <c r="K47" s="530"/>
      <c r="L47" s="530"/>
    </row>
  </sheetData>
  <mergeCells count="9">
    <mergeCell ref="A2:K2"/>
    <mergeCell ref="A6:K6"/>
    <mergeCell ref="A29:L29"/>
    <mergeCell ref="A12:L12"/>
    <mergeCell ref="A43:L43"/>
    <mergeCell ref="A22:L22"/>
    <mergeCell ref="A39:L39"/>
    <mergeCell ref="A33:L33"/>
    <mergeCell ref="A5:K5"/>
  </mergeCells>
  <printOptions horizontalCentered="1"/>
  <pageMargins left="0.23622047244094491" right="3.937007874015748E-2" top="1.08" bottom="0.35433070866141736"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75"/>
  <sheetViews>
    <sheetView topLeftCell="A25" zoomScale="75" zoomScaleNormal="75" workbookViewId="0">
      <selection activeCell="E87" sqref="E87"/>
    </sheetView>
  </sheetViews>
  <sheetFormatPr defaultColWidth="9.140625" defaultRowHeight="15" x14ac:dyDescent="0.25"/>
  <cols>
    <col min="1" max="1" width="7" style="1" customWidth="1"/>
    <col min="2" max="2" width="33" style="1" customWidth="1"/>
    <col min="3" max="3" width="17.28515625" style="1" customWidth="1"/>
    <col min="4" max="4" width="16.5703125" style="1" customWidth="1"/>
    <col min="5" max="5" width="17.5703125" style="1" customWidth="1"/>
    <col min="6" max="6" width="13.7109375" style="1" customWidth="1"/>
    <col min="7" max="7" width="63.28515625" style="1" customWidth="1"/>
    <col min="8" max="8" width="15" style="1" customWidth="1"/>
    <col min="9" max="9" width="18.28515625" style="1" customWidth="1"/>
    <col min="10" max="10" width="32.140625" style="1" customWidth="1"/>
    <col min="11" max="11" width="28.28515625" style="1" customWidth="1"/>
    <col min="12" max="16384" width="9.140625" style="1"/>
  </cols>
  <sheetData>
    <row r="1" spans="1:252" ht="18.75" x14ac:dyDescent="0.25">
      <c r="A1" s="598" t="s">
        <v>94</v>
      </c>
      <c r="B1" s="598"/>
      <c r="C1" s="598"/>
      <c r="D1" s="598"/>
      <c r="E1" s="598"/>
      <c r="F1" s="598"/>
      <c r="G1" s="598"/>
      <c r="H1" s="598"/>
      <c r="I1" s="598"/>
      <c r="J1" s="598"/>
      <c r="K1" s="598"/>
    </row>
    <row r="2" spans="1:252" ht="45" x14ac:dyDescent="0.25">
      <c r="A2" s="222" t="s">
        <v>0</v>
      </c>
      <c r="B2" s="222" t="s">
        <v>1</v>
      </c>
      <c r="C2" s="222" t="s">
        <v>2</v>
      </c>
      <c r="D2" s="222" t="s">
        <v>3</v>
      </c>
      <c r="E2" s="222" t="s">
        <v>4</v>
      </c>
      <c r="F2" s="222" t="s">
        <v>5</v>
      </c>
      <c r="G2" s="222" t="s">
        <v>6</v>
      </c>
      <c r="H2" s="222" t="s">
        <v>7</v>
      </c>
      <c r="I2" s="222" t="s">
        <v>8</v>
      </c>
      <c r="J2" s="222" t="s">
        <v>9</v>
      </c>
      <c r="K2" s="222" t="s">
        <v>10</v>
      </c>
    </row>
    <row r="3" spans="1:252" s="22" customFormat="1" x14ac:dyDescent="0.25">
      <c r="A3" s="223"/>
      <c r="B3" s="223"/>
      <c r="C3" s="223"/>
      <c r="D3" s="223"/>
      <c r="E3" s="223"/>
      <c r="F3" s="223"/>
      <c r="G3" s="223"/>
      <c r="H3" s="223"/>
      <c r="I3" s="223"/>
      <c r="J3" s="223"/>
      <c r="K3" s="223"/>
    </row>
    <row r="4" spans="1:252" ht="15.75" x14ac:dyDescent="0.25">
      <c r="A4" s="555" t="s">
        <v>30</v>
      </c>
      <c r="B4" s="556"/>
      <c r="C4" s="556"/>
      <c r="D4" s="556"/>
      <c r="E4" s="556"/>
      <c r="F4" s="556"/>
      <c r="G4" s="556"/>
      <c r="H4" s="556"/>
      <c r="I4" s="556"/>
      <c r="J4" s="556"/>
      <c r="K4" s="557"/>
    </row>
    <row r="5" spans="1:252" ht="22.5" customHeight="1" x14ac:dyDescent="0.25">
      <c r="A5" s="599" t="s">
        <v>19</v>
      </c>
      <c r="B5" s="600"/>
      <c r="C5" s="600"/>
      <c r="D5" s="600"/>
      <c r="E5" s="600"/>
      <c r="F5" s="600"/>
      <c r="G5" s="600"/>
      <c r="H5" s="600"/>
      <c r="I5" s="600"/>
      <c r="J5" s="600"/>
      <c r="K5" s="601"/>
    </row>
    <row r="6" spans="1:252" ht="63.75" x14ac:dyDescent="0.3">
      <c r="A6" s="7">
        <v>1</v>
      </c>
      <c r="B6" s="39" t="s">
        <v>82</v>
      </c>
      <c r="C6" s="39" t="s">
        <v>83</v>
      </c>
      <c r="D6" s="41" t="s">
        <v>84</v>
      </c>
      <c r="E6" s="43" t="s">
        <v>85</v>
      </c>
      <c r="F6" s="224" t="s">
        <v>34</v>
      </c>
      <c r="G6" s="39" t="s">
        <v>86</v>
      </c>
      <c r="H6" s="39" t="s">
        <v>34</v>
      </c>
      <c r="I6" s="39" t="s">
        <v>34</v>
      </c>
      <c r="J6" s="39" t="s">
        <v>87</v>
      </c>
      <c r="K6" s="39" t="s">
        <v>88</v>
      </c>
      <c r="L6" s="44"/>
      <c r="M6" s="45"/>
      <c r="N6" s="45"/>
    </row>
    <row r="7" spans="1:252" s="3" customFormat="1" ht="63.75" x14ac:dyDescent="0.3">
      <c r="A7" s="7">
        <v>2</v>
      </c>
      <c r="B7" s="39" t="s">
        <v>89</v>
      </c>
      <c r="C7" s="39" t="s">
        <v>83</v>
      </c>
      <c r="D7" s="41" t="s">
        <v>84</v>
      </c>
      <c r="E7" s="43" t="s">
        <v>85</v>
      </c>
      <c r="F7" s="224" t="s">
        <v>34</v>
      </c>
      <c r="G7" s="39" t="s">
        <v>86</v>
      </c>
      <c r="H7" s="39" t="s">
        <v>34</v>
      </c>
      <c r="I7" s="39" t="s">
        <v>34</v>
      </c>
      <c r="J7" s="39" t="s">
        <v>87</v>
      </c>
      <c r="K7" s="39" t="s">
        <v>88</v>
      </c>
      <c r="L7" s="44"/>
      <c r="M7" s="45"/>
    </row>
    <row r="8" spans="1:252" s="46" customFormat="1" ht="51.75" customHeight="1" x14ac:dyDescent="0.3">
      <c r="A8" s="39">
        <v>3</v>
      </c>
      <c r="B8" s="39" t="s">
        <v>271</v>
      </c>
      <c r="C8" s="39" t="s">
        <v>272</v>
      </c>
      <c r="D8" s="41" t="s">
        <v>273</v>
      </c>
      <c r="E8" s="43" t="s">
        <v>85</v>
      </c>
      <c r="F8" s="224" t="s">
        <v>34</v>
      </c>
      <c r="G8" s="39" t="s">
        <v>86</v>
      </c>
      <c r="H8" s="39" t="s">
        <v>34</v>
      </c>
      <c r="I8" s="39" t="s">
        <v>34</v>
      </c>
      <c r="J8" s="39" t="s">
        <v>87</v>
      </c>
      <c r="K8" s="39" t="s">
        <v>88</v>
      </c>
      <c r="L8" s="44"/>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row>
    <row r="9" spans="1:252" s="46" customFormat="1" ht="51.75" customHeight="1" x14ac:dyDescent="0.25">
      <c r="A9" s="39">
        <v>4</v>
      </c>
      <c r="B9" s="30" t="s">
        <v>274</v>
      </c>
      <c r="C9" s="30" t="s">
        <v>275</v>
      </c>
      <c r="D9" s="32" t="s">
        <v>276</v>
      </c>
      <c r="E9" s="32" t="s">
        <v>90</v>
      </c>
      <c r="F9" s="37">
        <v>129.5</v>
      </c>
      <c r="G9" s="30" t="s">
        <v>277</v>
      </c>
      <c r="H9" s="32" t="s">
        <v>34</v>
      </c>
      <c r="I9" s="32" t="s">
        <v>278</v>
      </c>
      <c r="J9" s="30" t="s">
        <v>91</v>
      </c>
      <c r="K9" s="30" t="s">
        <v>92</v>
      </c>
      <c r="L9" s="44"/>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row>
    <row r="10" spans="1:252" s="46" customFormat="1" ht="51.75" customHeight="1" x14ac:dyDescent="0.25">
      <c r="A10" s="39">
        <v>5</v>
      </c>
      <c r="B10" s="30" t="s">
        <v>279</v>
      </c>
      <c r="C10" s="39" t="s">
        <v>83</v>
      </c>
      <c r="D10" s="32" t="s">
        <v>276</v>
      </c>
      <c r="E10" s="32" t="s">
        <v>90</v>
      </c>
      <c r="F10" s="37">
        <v>189.4</v>
      </c>
      <c r="G10" s="30" t="s">
        <v>93</v>
      </c>
      <c r="H10" s="32" t="s">
        <v>34</v>
      </c>
      <c r="I10" s="32" t="s">
        <v>280</v>
      </c>
      <c r="J10" s="30" t="s">
        <v>91</v>
      </c>
      <c r="K10" s="30" t="s">
        <v>92</v>
      </c>
      <c r="L10" s="44"/>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row>
    <row r="11" spans="1:252" s="46" customFormat="1" ht="51.75" customHeight="1" x14ac:dyDescent="0.25">
      <c r="A11" s="39">
        <v>6</v>
      </c>
      <c r="B11" s="30" t="s">
        <v>281</v>
      </c>
      <c r="C11" s="39" t="s">
        <v>83</v>
      </c>
      <c r="D11" s="32" t="s">
        <v>276</v>
      </c>
      <c r="E11" s="32" t="s">
        <v>90</v>
      </c>
      <c r="F11" s="37">
        <v>83.1</v>
      </c>
      <c r="G11" s="30" t="s">
        <v>282</v>
      </c>
      <c r="H11" s="32" t="s">
        <v>34</v>
      </c>
      <c r="I11" s="32" t="s">
        <v>283</v>
      </c>
      <c r="J11" s="30" t="s">
        <v>91</v>
      </c>
      <c r="K11" s="30" t="s">
        <v>92</v>
      </c>
      <c r="L11" s="44"/>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row>
    <row r="12" spans="1:252" s="46" customFormat="1" ht="51.75" customHeight="1" x14ac:dyDescent="0.25">
      <c r="A12" s="39">
        <v>7</v>
      </c>
      <c r="B12" s="30" t="s">
        <v>284</v>
      </c>
      <c r="C12" s="39" t="s">
        <v>83</v>
      </c>
      <c r="D12" s="32" t="s">
        <v>276</v>
      </c>
      <c r="E12" s="32" t="s">
        <v>90</v>
      </c>
      <c r="F12" s="37">
        <v>361.87</v>
      </c>
      <c r="G12" s="30" t="s">
        <v>282</v>
      </c>
      <c r="H12" s="32" t="s">
        <v>34</v>
      </c>
      <c r="I12" s="32" t="s">
        <v>285</v>
      </c>
      <c r="J12" s="30" t="s">
        <v>91</v>
      </c>
      <c r="K12" s="30" t="s">
        <v>92</v>
      </c>
      <c r="L12" s="44"/>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row>
    <row r="13" spans="1:252" s="46" customFormat="1" ht="18.75" customHeight="1" x14ac:dyDescent="0.25">
      <c r="A13" s="39"/>
      <c r="B13" s="30"/>
      <c r="C13" s="39"/>
      <c r="D13" s="32"/>
      <c r="E13" s="32"/>
      <c r="F13" s="37"/>
      <c r="G13" s="30"/>
      <c r="H13" s="32"/>
      <c r="I13" s="32"/>
      <c r="J13" s="30"/>
      <c r="K13" s="30"/>
      <c r="L13" s="44"/>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row>
    <row r="14" spans="1:252" s="4" customFormat="1" ht="18.75" customHeight="1" x14ac:dyDescent="0.25">
      <c r="A14" s="225"/>
      <c r="B14" s="225" t="s">
        <v>11</v>
      </c>
      <c r="C14" s="225"/>
      <c r="D14" s="225"/>
      <c r="E14" s="225"/>
      <c r="F14" s="226">
        <f>SUM(F6:F12)</f>
        <v>763.87</v>
      </c>
      <c r="G14" s="225"/>
      <c r="H14" s="225"/>
      <c r="I14" s="225"/>
      <c r="J14" s="225"/>
      <c r="K14" s="225"/>
    </row>
    <row r="15" spans="1:252" s="4" customFormat="1" ht="16.5" customHeight="1" x14ac:dyDescent="0.25">
      <c r="A15" s="227"/>
      <c r="B15" s="17"/>
      <c r="C15" s="17"/>
      <c r="D15" s="17"/>
      <c r="E15" s="17"/>
      <c r="F15" s="19"/>
      <c r="G15" s="17"/>
      <c r="H15" s="17"/>
      <c r="I15" s="17"/>
      <c r="J15" s="17"/>
      <c r="K15" s="18"/>
    </row>
    <row r="16" spans="1:252" ht="15.75" x14ac:dyDescent="0.25">
      <c r="A16" s="595" t="s">
        <v>31</v>
      </c>
      <c r="B16" s="596"/>
      <c r="C16" s="596"/>
      <c r="D16" s="596"/>
      <c r="E16" s="596"/>
      <c r="F16" s="596"/>
      <c r="G16" s="596"/>
      <c r="H16" s="596"/>
      <c r="I16" s="596"/>
      <c r="J16" s="596"/>
      <c r="K16" s="597"/>
    </row>
    <row r="17" spans="1:252" s="46" customFormat="1" ht="94.5" customHeight="1" x14ac:dyDescent="0.3">
      <c r="A17" s="40">
        <v>1</v>
      </c>
      <c r="B17" s="39" t="s">
        <v>286</v>
      </c>
      <c r="C17" s="39" t="s">
        <v>287</v>
      </c>
      <c r="D17" s="43" t="s">
        <v>288</v>
      </c>
      <c r="E17" s="43" t="s">
        <v>289</v>
      </c>
      <c r="F17" s="228" t="s">
        <v>290</v>
      </c>
      <c r="G17" s="39" t="s">
        <v>291</v>
      </c>
      <c r="H17" s="39" t="s">
        <v>26</v>
      </c>
      <c r="I17" s="39" t="s">
        <v>292</v>
      </c>
      <c r="J17" s="39" t="s">
        <v>293</v>
      </c>
      <c r="K17" s="39" t="s">
        <v>24</v>
      </c>
      <c r="L17" s="47"/>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row>
    <row r="18" spans="1:252" s="50" customFormat="1" ht="60.75" customHeight="1" x14ac:dyDescent="0.25">
      <c r="A18" s="40">
        <v>2</v>
      </c>
      <c r="B18" s="30" t="s">
        <v>294</v>
      </c>
      <c r="C18" s="30" t="s">
        <v>97</v>
      </c>
      <c r="D18" s="32" t="s">
        <v>186</v>
      </c>
      <c r="E18" s="32" t="s">
        <v>90</v>
      </c>
      <c r="F18" s="32">
        <v>319.95999999999998</v>
      </c>
      <c r="G18" s="30" t="s">
        <v>98</v>
      </c>
      <c r="H18" s="32" t="s">
        <v>34</v>
      </c>
      <c r="I18" s="32" t="s">
        <v>34</v>
      </c>
      <c r="J18" s="30" t="s">
        <v>91</v>
      </c>
      <c r="K18" s="30" t="s">
        <v>92</v>
      </c>
    </row>
    <row r="19" spans="1:252" s="50" customFormat="1" ht="60.75" customHeight="1" x14ac:dyDescent="0.25">
      <c r="A19" s="40">
        <v>3</v>
      </c>
      <c r="B19" s="30" t="s">
        <v>295</v>
      </c>
      <c r="C19" s="30" t="s">
        <v>97</v>
      </c>
      <c r="D19" s="32" t="s">
        <v>99</v>
      </c>
      <c r="E19" s="32" t="s">
        <v>90</v>
      </c>
      <c r="F19" s="32">
        <v>10.06</v>
      </c>
      <c r="G19" s="30" t="s">
        <v>100</v>
      </c>
      <c r="H19" s="32" t="s">
        <v>34</v>
      </c>
      <c r="I19" s="32" t="s">
        <v>34</v>
      </c>
      <c r="J19" s="30" t="s">
        <v>91</v>
      </c>
      <c r="K19" s="30" t="s">
        <v>92</v>
      </c>
    </row>
    <row r="20" spans="1:252" s="50" customFormat="1" ht="60.75" customHeight="1" x14ac:dyDescent="0.25">
      <c r="A20" s="40">
        <v>4</v>
      </c>
      <c r="B20" s="30" t="s">
        <v>296</v>
      </c>
      <c r="C20" s="30" t="s">
        <v>97</v>
      </c>
      <c r="D20" s="32" t="s">
        <v>99</v>
      </c>
      <c r="E20" s="32" t="s">
        <v>90</v>
      </c>
      <c r="F20" s="32">
        <v>25.1</v>
      </c>
      <c r="G20" s="30" t="s">
        <v>297</v>
      </c>
      <c r="H20" s="32" t="s">
        <v>34</v>
      </c>
      <c r="I20" s="32" t="s">
        <v>34</v>
      </c>
      <c r="J20" s="30" t="s">
        <v>91</v>
      </c>
      <c r="K20" s="30" t="s">
        <v>92</v>
      </c>
    </row>
    <row r="21" spans="1:252" s="50" customFormat="1" ht="60.75" customHeight="1" x14ac:dyDescent="0.25">
      <c r="A21" s="40">
        <v>5</v>
      </c>
      <c r="B21" s="30" t="s">
        <v>298</v>
      </c>
      <c r="C21" s="30" t="s">
        <v>97</v>
      </c>
      <c r="D21" s="32" t="s">
        <v>186</v>
      </c>
      <c r="E21" s="32" t="s">
        <v>90</v>
      </c>
      <c r="F21" s="32">
        <v>345.97</v>
      </c>
      <c r="G21" s="30" t="s">
        <v>299</v>
      </c>
      <c r="H21" s="32" t="s">
        <v>34</v>
      </c>
      <c r="I21" s="32" t="s">
        <v>34</v>
      </c>
      <c r="J21" s="30" t="s">
        <v>91</v>
      </c>
      <c r="K21" s="30" t="s">
        <v>92</v>
      </c>
    </row>
    <row r="22" spans="1:252" s="232" customFormat="1" ht="15.75" x14ac:dyDescent="0.25">
      <c r="A22" s="36"/>
      <c r="B22" s="229"/>
      <c r="C22" s="229"/>
      <c r="D22" s="230"/>
      <c r="E22" s="231"/>
      <c r="F22" s="36"/>
      <c r="G22" s="31"/>
      <c r="H22" s="31"/>
      <c r="I22" s="31"/>
      <c r="J22" s="31"/>
      <c r="K22" s="229"/>
    </row>
    <row r="23" spans="1:252" s="6" customFormat="1" ht="16.5" customHeight="1" x14ac:dyDescent="0.25">
      <c r="A23" s="7"/>
      <c r="B23" s="233" t="s">
        <v>11</v>
      </c>
      <c r="C23" s="234"/>
      <c r="D23" s="234"/>
      <c r="E23" s="7"/>
      <c r="F23" s="235">
        <f>F17+F18+F19+F20+F21</f>
        <v>753</v>
      </c>
      <c r="G23" s="236"/>
      <c r="H23" s="237"/>
      <c r="I23" s="7"/>
      <c r="J23" s="7"/>
      <c r="K23" s="234"/>
    </row>
    <row r="24" spans="1:252" s="6" customFormat="1" ht="16.5" customHeight="1" x14ac:dyDescent="0.25">
      <c r="A24" s="8"/>
      <c r="B24" s="12"/>
      <c r="C24" s="11"/>
      <c r="D24" s="11"/>
      <c r="E24" s="10"/>
      <c r="F24" s="13"/>
      <c r="G24" s="14"/>
      <c r="H24" s="15"/>
      <c r="I24" s="10"/>
      <c r="J24" s="10"/>
      <c r="K24" s="16"/>
    </row>
    <row r="25" spans="1:252" s="6" customFormat="1" ht="15.75" x14ac:dyDescent="0.25">
      <c r="A25" s="602" t="s">
        <v>33</v>
      </c>
      <c r="B25" s="603"/>
      <c r="C25" s="603"/>
      <c r="D25" s="603"/>
      <c r="E25" s="603"/>
      <c r="F25" s="603"/>
      <c r="G25" s="603"/>
      <c r="H25" s="603"/>
      <c r="I25" s="603"/>
      <c r="J25" s="603"/>
      <c r="K25" s="604"/>
    </row>
    <row r="26" spans="1:252" s="38" customFormat="1" ht="101.25" customHeight="1" x14ac:dyDescent="0.3">
      <c r="A26" s="37">
        <v>1</v>
      </c>
      <c r="B26" s="39" t="s">
        <v>300</v>
      </c>
      <c r="C26" s="39" t="s">
        <v>103</v>
      </c>
      <c r="D26" s="43" t="s">
        <v>62</v>
      </c>
      <c r="E26" s="43" t="s">
        <v>301</v>
      </c>
      <c r="F26" s="238">
        <v>72.81</v>
      </c>
      <c r="G26" s="39" t="s">
        <v>302</v>
      </c>
      <c r="H26" s="39" t="s">
        <v>34</v>
      </c>
      <c r="I26" s="39" t="s">
        <v>34</v>
      </c>
      <c r="J26" s="39" t="s">
        <v>34</v>
      </c>
      <c r="K26" s="39" t="s">
        <v>104</v>
      </c>
      <c r="L26" s="33"/>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row>
    <row r="27" spans="1:252" s="232" customFormat="1" ht="117" customHeight="1" x14ac:dyDescent="0.3">
      <c r="A27" s="37">
        <f t="shared" ref="A27" si="0">A26+1</f>
        <v>2</v>
      </c>
      <c r="B27" s="39" t="s">
        <v>303</v>
      </c>
      <c r="C27" s="39" t="s">
        <v>103</v>
      </c>
      <c r="D27" s="43" t="s">
        <v>304</v>
      </c>
      <c r="E27" s="43" t="s">
        <v>47</v>
      </c>
      <c r="F27" s="238">
        <v>1108.8</v>
      </c>
      <c r="G27" s="39" t="s">
        <v>305</v>
      </c>
      <c r="H27" s="39" t="s">
        <v>34</v>
      </c>
      <c r="I27" s="39" t="s">
        <v>34</v>
      </c>
      <c r="J27" s="39" t="s">
        <v>34</v>
      </c>
      <c r="K27" s="39" t="s">
        <v>96</v>
      </c>
    </row>
    <row r="28" spans="1:252" s="232" customFormat="1" ht="156.75" customHeight="1" x14ac:dyDescent="0.25">
      <c r="A28" s="37">
        <v>3</v>
      </c>
      <c r="B28" s="30" t="s">
        <v>306</v>
      </c>
      <c r="C28" s="30" t="s">
        <v>80</v>
      </c>
      <c r="D28" s="32" t="s">
        <v>105</v>
      </c>
      <c r="E28" s="32" t="s">
        <v>53</v>
      </c>
      <c r="F28" s="37">
        <v>604.4</v>
      </c>
      <c r="G28" s="30" t="s">
        <v>307</v>
      </c>
      <c r="H28" s="32" t="s">
        <v>34</v>
      </c>
      <c r="I28" s="32" t="s">
        <v>34</v>
      </c>
      <c r="J28" s="30" t="s">
        <v>91</v>
      </c>
      <c r="K28" s="30" t="s">
        <v>308</v>
      </c>
    </row>
    <row r="29" spans="1:252" s="51" customFormat="1" ht="106.5" customHeight="1" x14ac:dyDescent="0.25">
      <c r="A29" s="39">
        <v>4</v>
      </c>
      <c r="B29" s="30" t="s">
        <v>309</v>
      </c>
      <c r="C29" s="30" t="s">
        <v>80</v>
      </c>
      <c r="D29" s="32" t="s">
        <v>106</v>
      </c>
      <c r="E29" s="32" t="s">
        <v>90</v>
      </c>
      <c r="F29" s="37">
        <v>396.7</v>
      </c>
      <c r="G29" s="30" t="s">
        <v>310</v>
      </c>
      <c r="H29" s="32" t="s">
        <v>34</v>
      </c>
      <c r="I29" s="32" t="s">
        <v>107</v>
      </c>
      <c r="J29" s="30" t="s">
        <v>91</v>
      </c>
      <c r="K29" s="30" t="s">
        <v>92</v>
      </c>
    </row>
    <row r="30" spans="1:252" s="51" customFormat="1" ht="100.5" customHeight="1" x14ac:dyDescent="0.25">
      <c r="A30" s="39">
        <v>5</v>
      </c>
      <c r="B30" s="30" t="s">
        <v>311</v>
      </c>
      <c r="C30" s="30" t="s">
        <v>80</v>
      </c>
      <c r="D30" s="32" t="s">
        <v>99</v>
      </c>
      <c r="E30" s="32" t="s">
        <v>90</v>
      </c>
      <c r="F30" s="37">
        <v>250.3</v>
      </c>
      <c r="G30" s="30" t="s">
        <v>310</v>
      </c>
      <c r="H30" s="32" t="s">
        <v>34</v>
      </c>
      <c r="I30" s="32" t="s">
        <v>108</v>
      </c>
      <c r="J30" s="30" t="s">
        <v>91</v>
      </c>
      <c r="K30" s="30" t="s">
        <v>92</v>
      </c>
    </row>
    <row r="31" spans="1:252" ht="21.75" customHeight="1" x14ac:dyDescent="0.25">
      <c r="A31" s="239"/>
      <c r="B31" s="225" t="s">
        <v>11</v>
      </c>
      <c r="C31" s="239"/>
      <c r="D31" s="239"/>
      <c r="E31" s="239"/>
      <c r="F31" s="240">
        <f>SUM(F26:F27)+F28</f>
        <v>1786.0099999999998</v>
      </c>
      <c r="G31" s="239"/>
      <c r="H31" s="239"/>
      <c r="I31" s="239"/>
      <c r="J31" s="239"/>
      <c r="K31" s="239"/>
    </row>
    <row r="32" spans="1:252" s="22" customFormat="1" x14ac:dyDescent="0.25">
      <c r="A32" s="223"/>
      <c r="B32" s="223"/>
      <c r="C32" s="223"/>
      <c r="D32" s="223"/>
      <c r="E32" s="223"/>
      <c r="F32" s="223"/>
      <c r="G32" s="223"/>
      <c r="H32" s="223"/>
      <c r="I32" s="223"/>
      <c r="J32" s="223"/>
      <c r="K32" s="223"/>
    </row>
    <row r="33" spans="1:252" s="22" customFormat="1" ht="15.75" x14ac:dyDescent="0.25">
      <c r="A33" s="595" t="s">
        <v>46</v>
      </c>
      <c r="B33" s="596"/>
      <c r="C33" s="596"/>
      <c r="D33" s="596"/>
      <c r="E33" s="596"/>
      <c r="F33" s="596"/>
      <c r="G33" s="596"/>
      <c r="H33" s="596"/>
      <c r="I33" s="596"/>
      <c r="J33" s="596"/>
      <c r="K33" s="597"/>
    </row>
    <row r="34" spans="1:252" s="242" customFormat="1" ht="135.75" x14ac:dyDescent="0.3">
      <c r="A34" s="36">
        <v>1</v>
      </c>
      <c r="B34" s="39" t="s">
        <v>312</v>
      </c>
      <c r="C34" s="39" t="s">
        <v>313</v>
      </c>
      <c r="D34" s="41" t="s">
        <v>314</v>
      </c>
      <c r="E34" s="49" t="s">
        <v>47</v>
      </c>
      <c r="F34" s="241">
        <v>396.5</v>
      </c>
      <c r="G34" s="42" t="s">
        <v>34</v>
      </c>
      <c r="H34" s="42" t="s">
        <v>34</v>
      </c>
      <c r="I34" s="42" t="s">
        <v>34</v>
      </c>
      <c r="J34" s="42" t="s">
        <v>34</v>
      </c>
      <c r="K34" s="39" t="s">
        <v>96</v>
      </c>
    </row>
    <row r="35" spans="1:252" s="232" customFormat="1" ht="135.75" x14ac:dyDescent="0.3">
      <c r="A35" s="36">
        <v>2</v>
      </c>
      <c r="B35" s="39" t="s">
        <v>315</v>
      </c>
      <c r="C35" s="39" t="s">
        <v>313</v>
      </c>
      <c r="D35" s="41" t="s">
        <v>316</v>
      </c>
      <c r="E35" s="49" t="s">
        <v>47</v>
      </c>
      <c r="F35" s="241">
        <v>2353.8000000000002</v>
      </c>
      <c r="G35" s="42" t="s">
        <v>34</v>
      </c>
      <c r="H35" s="42" t="s">
        <v>34</v>
      </c>
      <c r="I35" s="42" t="s">
        <v>34</v>
      </c>
      <c r="J35" s="42" t="s">
        <v>34</v>
      </c>
      <c r="K35" s="39" t="s">
        <v>96</v>
      </c>
    </row>
    <row r="36" spans="1:252" s="4" customFormat="1" ht="15.75" x14ac:dyDescent="0.25">
      <c r="A36" s="223"/>
      <c r="B36" s="243" t="s">
        <v>11</v>
      </c>
      <c r="C36" s="223"/>
      <c r="D36" s="223"/>
      <c r="E36" s="223"/>
      <c r="F36" s="243">
        <f>F34+F35</f>
        <v>2750.3</v>
      </c>
      <c r="G36" s="223"/>
      <c r="H36" s="223"/>
      <c r="I36" s="223"/>
      <c r="J36" s="223"/>
      <c r="K36" s="223"/>
    </row>
    <row r="37" spans="1:252" s="4" customFormat="1" ht="21" customHeight="1" x14ac:dyDescent="0.25">
      <c r="A37" s="244"/>
      <c r="B37" s="244"/>
      <c r="C37" s="244"/>
      <c r="D37" s="244"/>
      <c r="E37" s="244"/>
      <c r="F37" s="244"/>
      <c r="G37" s="244"/>
      <c r="H37" s="244"/>
      <c r="I37" s="244"/>
      <c r="J37" s="244"/>
      <c r="K37" s="244"/>
    </row>
    <row r="38" spans="1:252" s="26" customFormat="1" ht="18.75" customHeight="1" x14ac:dyDescent="0.25">
      <c r="A38" s="605" t="s">
        <v>48</v>
      </c>
      <c r="B38" s="605"/>
      <c r="C38" s="605"/>
      <c r="D38" s="605"/>
      <c r="E38" s="605"/>
      <c r="F38" s="605"/>
      <c r="G38" s="605"/>
      <c r="H38" s="605"/>
      <c r="I38" s="605"/>
      <c r="J38" s="605"/>
      <c r="K38" s="605"/>
      <c r="L38" s="24"/>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row>
    <row r="39" spans="1:252" s="246" customFormat="1" ht="125.25" customHeight="1" x14ac:dyDescent="0.3">
      <c r="A39" s="40">
        <v>10</v>
      </c>
      <c r="B39" s="39" t="s">
        <v>49</v>
      </c>
      <c r="C39" s="39" t="s">
        <v>101</v>
      </c>
      <c r="D39" s="43" t="s">
        <v>50</v>
      </c>
      <c r="E39" s="49" t="s">
        <v>47</v>
      </c>
      <c r="F39" s="245">
        <v>300</v>
      </c>
      <c r="G39" s="42" t="s">
        <v>34</v>
      </c>
      <c r="H39" s="42" t="s">
        <v>34</v>
      </c>
      <c r="I39" s="42" t="s">
        <v>34</v>
      </c>
      <c r="J39" s="42" t="s">
        <v>34</v>
      </c>
      <c r="K39" s="39" t="s">
        <v>102</v>
      </c>
      <c r="L39" s="44"/>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row>
    <row r="40" spans="1:252" s="26" customFormat="1" ht="18.75" customHeight="1" x14ac:dyDescent="0.25">
      <c r="A40" s="247"/>
      <c r="B40" s="247"/>
      <c r="C40" s="247"/>
      <c r="D40" s="247"/>
      <c r="E40" s="247"/>
      <c r="F40" s="247"/>
      <c r="G40" s="247"/>
      <c r="H40" s="247"/>
      <c r="I40" s="247"/>
      <c r="J40" s="247"/>
      <c r="K40" s="247"/>
      <c r="L40" s="27"/>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row>
    <row r="41" spans="1:252" s="26" customFormat="1" ht="18.75" customHeight="1" x14ac:dyDescent="0.25">
      <c r="A41" s="247"/>
      <c r="B41" s="248" t="s">
        <v>11</v>
      </c>
      <c r="C41" s="247"/>
      <c r="D41" s="247"/>
      <c r="E41" s="247"/>
      <c r="F41" s="249">
        <f>F39</f>
        <v>300</v>
      </c>
      <c r="G41" s="247"/>
      <c r="H41" s="247"/>
      <c r="I41" s="247"/>
      <c r="J41" s="247"/>
      <c r="K41" s="247"/>
      <c r="L41" s="27"/>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row>
    <row r="42" spans="1:252" s="26" customFormat="1" ht="18.75" customHeight="1" x14ac:dyDescent="0.25">
      <c r="A42" s="247"/>
      <c r="B42" s="247"/>
      <c r="C42" s="247"/>
      <c r="D42" s="247"/>
      <c r="E42" s="247"/>
      <c r="F42" s="247"/>
      <c r="G42" s="247"/>
      <c r="H42" s="247"/>
      <c r="I42" s="247"/>
      <c r="J42" s="247"/>
      <c r="K42" s="247"/>
      <c r="L42" s="27"/>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row>
    <row r="43" spans="1:252" s="4" customFormat="1" ht="15.75" x14ac:dyDescent="0.25">
      <c r="A43" s="606" t="s">
        <v>12</v>
      </c>
      <c r="B43" s="606"/>
      <c r="C43" s="606"/>
      <c r="D43" s="606"/>
      <c r="E43" s="606"/>
      <c r="F43" s="606"/>
      <c r="G43" s="606"/>
      <c r="H43" s="606"/>
      <c r="I43" s="606"/>
      <c r="J43" s="606"/>
      <c r="K43" s="606"/>
    </row>
    <row r="44" spans="1:252" s="4" customFormat="1" ht="15.75" x14ac:dyDescent="0.25">
      <c r="A44" s="607" t="s">
        <v>27</v>
      </c>
      <c r="B44" s="608"/>
      <c r="C44" s="608"/>
      <c r="D44" s="608"/>
      <c r="E44" s="608"/>
      <c r="F44" s="608"/>
      <c r="G44" s="608"/>
      <c r="H44" s="608"/>
      <c r="I44" s="608"/>
      <c r="J44" s="608"/>
      <c r="K44" s="609"/>
    </row>
    <row r="45" spans="1:252" s="46" customFormat="1" ht="65.25" customHeight="1" x14ac:dyDescent="0.3">
      <c r="A45" s="40">
        <v>1</v>
      </c>
      <c r="B45" s="39" t="s">
        <v>317</v>
      </c>
      <c r="C45" s="39" t="s">
        <v>109</v>
      </c>
      <c r="D45" s="41">
        <v>2018</v>
      </c>
      <c r="E45" s="43" t="s">
        <v>110</v>
      </c>
      <c r="F45" s="224">
        <v>280</v>
      </c>
      <c r="G45" s="250" t="s">
        <v>111</v>
      </c>
      <c r="H45" s="40">
        <v>0.65</v>
      </c>
      <c r="I45" s="251" t="s">
        <v>112</v>
      </c>
      <c r="J45" s="39" t="s">
        <v>113</v>
      </c>
      <c r="K45" s="40" t="s">
        <v>110</v>
      </c>
      <c r="L45" s="44"/>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row>
    <row r="46" spans="1:252" s="46" customFormat="1" ht="97.5" customHeight="1" x14ac:dyDescent="0.25">
      <c r="A46" s="40">
        <f t="shared" ref="A46" si="1">A45+1</f>
        <v>2</v>
      </c>
      <c r="B46" s="30" t="s">
        <v>114</v>
      </c>
      <c r="C46" s="30" t="s">
        <v>115</v>
      </c>
      <c r="D46" s="32" t="s">
        <v>116</v>
      </c>
      <c r="E46" s="32" t="s">
        <v>53</v>
      </c>
      <c r="F46" s="32">
        <v>82</v>
      </c>
      <c r="G46" s="30" t="s">
        <v>117</v>
      </c>
      <c r="H46" s="32" t="s">
        <v>34</v>
      </c>
      <c r="I46" s="32" t="s">
        <v>34</v>
      </c>
      <c r="J46" s="30" t="s">
        <v>91</v>
      </c>
      <c r="K46" s="30" t="s">
        <v>308</v>
      </c>
      <c r="L46" s="44"/>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row>
    <row r="47" spans="1:252" s="51" customFormat="1" ht="78.75" x14ac:dyDescent="0.25">
      <c r="A47" s="39">
        <v>3</v>
      </c>
      <c r="B47" s="30" t="s">
        <v>118</v>
      </c>
      <c r="C47" s="30" t="s">
        <v>119</v>
      </c>
      <c r="D47" s="30" t="s">
        <v>120</v>
      </c>
      <c r="E47" s="32" t="s">
        <v>121</v>
      </c>
      <c r="F47" s="252">
        <v>1420</v>
      </c>
      <c r="G47" s="30" t="s">
        <v>122</v>
      </c>
      <c r="H47" s="32"/>
      <c r="I47" s="32" t="s">
        <v>123</v>
      </c>
      <c r="J47" s="30" t="s">
        <v>91</v>
      </c>
      <c r="K47" s="30" t="s">
        <v>92</v>
      </c>
    </row>
    <row r="48" spans="1:252" s="51" customFormat="1" ht="78.75" x14ac:dyDescent="0.25">
      <c r="A48" s="39">
        <v>4</v>
      </c>
      <c r="B48" s="30" t="s">
        <v>124</v>
      </c>
      <c r="C48" s="30" t="s">
        <v>119</v>
      </c>
      <c r="D48" s="30" t="s">
        <v>120</v>
      </c>
      <c r="E48" s="32" t="s">
        <v>121</v>
      </c>
      <c r="F48" s="253">
        <v>3996</v>
      </c>
      <c r="G48" s="30" t="s">
        <v>122</v>
      </c>
      <c r="H48" s="32"/>
      <c r="I48" s="32" t="s">
        <v>125</v>
      </c>
      <c r="J48" s="30" t="s">
        <v>91</v>
      </c>
      <c r="K48" s="30" t="s">
        <v>92</v>
      </c>
    </row>
    <row r="49" spans="1:252" s="3" customFormat="1" ht="15.75" x14ac:dyDescent="0.25">
      <c r="A49" s="9"/>
      <c r="B49" s="233" t="s">
        <v>11</v>
      </c>
      <c r="C49" s="233"/>
      <c r="D49" s="233"/>
      <c r="E49" s="233"/>
      <c r="F49" s="254">
        <f>F46+F45+F47+F48</f>
        <v>5778</v>
      </c>
      <c r="G49" s="255"/>
      <c r="H49" s="256"/>
      <c r="I49" s="257"/>
      <c r="J49" s="225"/>
      <c r="K49" s="225"/>
    </row>
    <row r="50" spans="1:252" s="3" customFormat="1" ht="15.75" x14ac:dyDescent="0.25">
      <c r="A50" s="9"/>
      <c r="B50" s="233"/>
      <c r="C50" s="233"/>
      <c r="D50" s="233"/>
      <c r="E50" s="233"/>
      <c r="F50" s="20"/>
      <c r="G50" s="255"/>
      <c r="H50" s="256"/>
      <c r="I50" s="257"/>
      <c r="J50" s="225"/>
      <c r="K50" s="225"/>
    </row>
    <row r="51" spans="1:252" s="4" customFormat="1" ht="15.75" x14ac:dyDescent="0.25">
      <c r="A51" s="608" t="s">
        <v>28</v>
      </c>
      <c r="B51" s="608"/>
      <c r="C51" s="608"/>
      <c r="D51" s="608"/>
      <c r="E51" s="608"/>
      <c r="F51" s="608"/>
      <c r="G51" s="608"/>
      <c r="H51" s="608"/>
      <c r="I51" s="608"/>
      <c r="J51" s="608"/>
      <c r="K51" s="609"/>
    </row>
    <row r="52" spans="1:252" s="46" customFormat="1" ht="102.75" customHeight="1" x14ac:dyDescent="0.3">
      <c r="A52" s="40">
        <v>1</v>
      </c>
      <c r="B52" s="39" t="s">
        <v>318</v>
      </c>
      <c r="C52" s="39" t="s">
        <v>126</v>
      </c>
      <c r="D52" s="43" t="s">
        <v>319</v>
      </c>
      <c r="E52" s="43" t="s">
        <v>63</v>
      </c>
      <c r="F52" s="238">
        <v>221</v>
      </c>
      <c r="G52" s="39" t="s">
        <v>320</v>
      </c>
      <c r="H52" s="258">
        <v>1</v>
      </c>
      <c r="I52" s="39" t="s">
        <v>23</v>
      </c>
      <c r="J52" s="39" t="s">
        <v>321</v>
      </c>
      <c r="K52" s="39" t="s">
        <v>24</v>
      </c>
      <c r="L52" s="44"/>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row>
    <row r="53" spans="1:252" s="46" customFormat="1" ht="51.75" customHeight="1" x14ac:dyDescent="0.25">
      <c r="A53" s="40">
        <v>2</v>
      </c>
      <c r="B53" s="30" t="s">
        <v>322</v>
      </c>
      <c r="C53" s="39" t="s">
        <v>126</v>
      </c>
      <c r="D53" s="32" t="s">
        <v>106</v>
      </c>
      <c r="E53" s="32" t="s">
        <v>90</v>
      </c>
      <c r="F53" s="252">
        <v>167</v>
      </c>
      <c r="G53" s="30" t="s">
        <v>323</v>
      </c>
      <c r="H53" s="259" t="s">
        <v>34</v>
      </c>
      <c r="I53" s="32" t="s">
        <v>127</v>
      </c>
      <c r="J53" s="30" t="s">
        <v>91</v>
      </c>
      <c r="K53" s="30" t="s">
        <v>92</v>
      </c>
      <c r="L53" s="44"/>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45"/>
      <c r="IQ53" s="45"/>
      <c r="IR53" s="45"/>
    </row>
    <row r="54" spans="1:252" s="46" customFormat="1" ht="70.5" customHeight="1" x14ac:dyDescent="0.3">
      <c r="A54" s="40">
        <v>3</v>
      </c>
      <c r="B54" s="39" t="s">
        <v>324</v>
      </c>
      <c r="C54" s="39" t="s">
        <v>126</v>
      </c>
      <c r="D54" s="43" t="s">
        <v>325</v>
      </c>
      <c r="E54" s="43" t="s">
        <v>51</v>
      </c>
      <c r="F54" s="260">
        <v>295</v>
      </c>
      <c r="G54" s="39" t="s">
        <v>326</v>
      </c>
      <c r="H54" s="261" t="s">
        <v>34</v>
      </c>
      <c r="I54" s="40" t="s">
        <v>34</v>
      </c>
      <c r="J54" s="39" t="s">
        <v>91</v>
      </c>
      <c r="K54" s="30" t="s">
        <v>92</v>
      </c>
      <c r="L54" s="44"/>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row>
    <row r="55" spans="1:252" s="46" customFormat="1" ht="48.75" customHeight="1" x14ac:dyDescent="0.3">
      <c r="A55" s="40">
        <v>4</v>
      </c>
      <c r="B55" s="39" t="s">
        <v>324</v>
      </c>
      <c r="C55" s="39" t="s">
        <v>126</v>
      </c>
      <c r="D55" s="43" t="s">
        <v>50</v>
      </c>
      <c r="E55" s="43" t="s">
        <v>90</v>
      </c>
      <c r="F55" s="260">
        <v>320</v>
      </c>
      <c r="G55" s="39" t="s">
        <v>128</v>
      </c>
      <c r="H55" s="261" t="s">
        <v>34</v>
      </c>
      <c r="I55" s="40" t="s">
        <v>34</v>
      </c>
      <c r="J55" s="39" t="s">
        <v>91</v>
      </c>
      <c r="K55" s="39" t="s">
        <v>92</v>
      </c>
      <c r="L55" s="44"/>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row>
    <row r="56" spans="1:252" s="35" customFormat="1" ht="68.25" customHeight="1" x14ac:dyDescent="0.25">
      <c r="A56" s="262">
        <v>5</v>
      </c>
      <c r="B56" s="30" t="s">
        <v>327</v>
      </c>
      <c r="C56" s="30" t="s">
        <v>129</v>
      </c>
      <c r="D56" s="30" t="s">
        <v>328</v>
      </c>
      <c r="E56" s="32" t="s">
        <v>90</v>
      </c>
      <c r="F56" s="52">
        <v>726</v>
      </c>
      <c r="G56" s="30" t="s">
        <v>130</v>
      </c>
      <c r="H56" s="259" t="s">
        <v>34</v>
      </c>
      <c r="I56" s="32" t="s">
        <v>131</v>
      </c>
      <c r="J56" s="30" t="s">
        <v>91</v>
      </c>
      <c r="K56" s="30" t="s">
        <v>92</v>
      </c>
      <c r="L56" s="33"/>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row>
    <row r="57" spans="1:252" s="266" customFormat="1" ht="15.75" x14ac:dyDescent="0.25">
      <c r="A57" s="7"/>
      <c r="B57" s="234"/>
      <c r="C57" s="234"/>
      <c r="D57" s="263"/>
      <c r="E57" s="234"/>
      <c r="F57" s="264"/>
      <c r="G57" s="234"/>
      <c r="H57" s="265"/>
      <c r="I57" s="263"/>
      <c r="J57" s="234"/>
      <c r="K57" s="234"/>
    </row>
    <row r="58" spans="1:252" s="4" customFormat="1" ht="20.25" customHeight="1" x14ac:dyDescent="0.25">
      <c r="A58" s="9"/>
      <c r="B58" s="267" t="s">
        <v>11</v>
      </c>
      <c r="C58" s="267"/>
      <c r="D58" s="256"/>
      <c r="E58" s="267"/>
      <c r="F58" s="268">
        <f>F52+F53+F54+F55+F56</f>
        <v>1729</v>
      </c>
      <c r="G58" s="267"/>
      <c r="H58" s="257"/>
      <c r="I58" s="256"/>
      <c r="J58" s="267"/>
      <c r="K58" s="267"/>
    </row>
    <row r="59" spans="1:252" s="4" customFormat="1" ht="15" customHeight="1" x14ac:dyDescent="0.25">
      <c r="A59" s="269"/>
      <c r="B59" s="270"/>
      <c r="C59" s="270"/>
      <c r="D59" s="271"/>
      <c r="E59" s="270"/>
      <c r="F59" s="272"/>
      <c r="G59" s="270"/>
      <c r="H59" s="273"/>
      <c r="I59" s="271"/>
      <c r="J59" s="270"/>
      <c r="K59" s="274"/>
    </row>
    <row r="60" spans="1:252" s="28" customFormat="1" ht="19.5" customHeight="1" x14ac:dyDescent="0.25">
      <c r="A60" s="610" t="s">
        <v>52</v>
      </c>
      <c r="B60" s="611"/>
      <c r="C60" s="611"/>
      <c r="D60" s="611"/>
      <c r="E60" s="611"/>
      <c r="F60" s="611"/>
      <c r="G60" s="611"/>
      <c r="H60" s="611"/>
      <c r="I60" s="611"/>
      <c r="J60" s="611"/>
      <c r="K60" s="612"/>
      <c r="L60" s="24"/>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row>
    <row r="61" spans="1:252" s="46" customFormat="1" ht="100.5" customHeight="1" x14ac:dyDescent="0.3">
      <c r="A61" s="40">
        <v>1</v>
      </c>
      <c r="B61" s="39" t="s">
        <v>329</v>
      </c>
      <c r="C61" s="39" t="s">
        <v>330</v>
      </c>
      <c r="D61" s="41">
        <v>2020</v>
      </c>
      <c r="E61" s="43" t="s">
        <v>53</v>
      </c>
      <c r="F61" s="275">
        <v>300</v>
      </c>
      <c r="G61" s="39" t="s">
        <v>132</v>
      </c>
      <c r="H61" s="276" t="s">
        <v>25</v>
      </c>
      <c r="I61" s="276" t="s">
        <v>25</v>
      </c>
      <c r="J61" s="276" t="s">
        <v>91</v>
      </c>
      <c r="K61" s="39" t="s">
        <v>331</v>
      </c>
      <c r="L61" s="44"/>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45"/>
      <c r="IQ61" s="45"/>
      <c r="IR61" s="45"/>
    </row>
    <row r="62" spans="1:252" s="46" customFormat="1" ht="95.25" customHeight="1" x14ac:dyDescent="0.3">
      <c r="A62" s="40">
        <v>2</v>
      </c>
      <c r="B62" s="39" t="s">
        <v>332</v>
      </c>
      <c r="C62" s="39" t="s">
        <v>333</v>
      </c>
      <c r="D62" s="41">
        <v>2021</v>
      </c>
      <c r="E62" s="43" t="s">
        <v>53</v>
      </c>
      <c r="F62" s="275">
        <v>250</v>
      </c>
      <c r="G62" s="39" t="s">
        <v>334</v>
      </c>
      <c r="H62" s="276" t="s">
        <v>25</v>
      </c>
      <c r="I62" s="276" t="s">
        <v>25</v>
      </c>
      <c r="J62" s="276" t="s">
        <v>25</v>
      </c>
      <c r="K62" s="39" t="s">
        <v>335</v>
      </c>
      <c r="L62" s="44"/>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45"/>
      <c r="IQ62" s="45"/>
      <c r="IR62" s="45"/>
    </row>
    <row r="63" spans="1:252" s="28" customFormat="1" ht="19.5" customHeight="1" x14ac:dyDescent="0.35">
      <c r="A63" s="277"/>
      <c r="B63" s="278"/>
      <c r="C63" s="279"/>
      <c r="D63" s="279"/>
      <c r="E63" s="279"/>
      <c r="F63" s="279"/>
      <c r="G63" s="279"/>
      <c r="H63" s="279"/>
      <c r="I63" s="279"/>
      <c r="J63" s="279"/>
      <c r="K63" s="279"/>
      <c r="L63" s="29"/>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row>
    <row r="64" spans="1:252" s="28" customFormat="1" ht="19.5" customHeight="1" x14ac:dyDescent="0.35">
      <c r="A64" s="277"/>
      <c r="B64" s="280" t="s">
        <v>11</v>
      </c>
      <c r="C64" s="279"/>
      <c r="D64" s="279"/>
      <c r="E64" s="279"/>
      <c r="F64" s="281">
        <f>SUM(F61:F63)</f>
        <v>550</v>
      </c>
      <c r="G64" s="279"/>
      <c r="H64" s="279"/>
      <c r="I64" s="279"/>
      <c r="J64" s="279"/>
      <c r="K64" s="279"/>
      <c r="L64" s="29"/>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row>
    <row r="65" spans="1:252" ht="15.75" x14ac:dyDescent="0.25">
      <c r="A65" s="269"/>
      <c r="B65" s="270"/>
      <c r="C65" s="270"/>
      <c r="D65" s="271"/>
      <c r="E65" s="270"/>
      <c r="F65" s="271"/>
      <c r="G65" s="270"/>
      <c r="H65" s="273"/>
      <c r="I65" s="271"/>
      <c r="J65" s="270"/>
      <c r="K65" s="274"/>
    </row>
    <row r="66" spans="1:252" ht="15.75" x14ac:dyDescent="0.25">
      <c r="A66" s="595" t="s">
        <v>29</v>
      </c>
      <c r="B66" s="596"/>
      <c r="C66" s="596"/>
      <c r="D66" s="596"/>
      <c r="E66" s="596"/>
      <c r="F66" s="596"/>
      <c r="G66" s="596"/>
      <c r="H66" s="596"/>
      <c r="I66" s="596"/>
      <c r="J66" s="596"/>
      <c r="K66" s="597"/>
    </row>
    <row r="67" spans="1:252" s="46" customFormat="1" ht="145.5" customHeight="1" x14ac:dyDescent="0.3">
      <c r="A67" s="40">
        <v>1</v>
      </c>
      <c r="B67" s="39" t="s">
        <v>336</v>
      </c>
      <c r="C67" s="39" t="s">
        <v>337</v>
      </c>
      <c r="D67" s="43" t="s">
        <v>338</v>
      </c>
      <c r="E67" s="43" t="s">
        <v>339</v>
      </c>
      <c r="F67" s="282">
        <v>67.8</v>
      </c>
      <c r="G67" s="39" t="s">
        <v>340</v>
      </c>
      <c r="H67" s="39" t="s">
        <v>26</v>
      </c>
      <c r="I67" s="39" t="s">
        <v>341</v>
      </c>
      <c r="J67" s="39" t="s">
        <v>342</v>
      </c>
      <c r="K67" s="39" t="s">
        <v>343</v>
      </c>
      <c r="L67" s="44"/>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row>
    <row r="68" spans="1:252" s="53" customFormat="1" ht="152.25" customHeight="1" x14ac:dyDescent="0.3">
      <c r="A68" s="39">
        <v>2</v>
      </c>
      <c r="B68" s="39" t="s">
        <v>344</v>
      </c>
      <c r="C68" s="39" t="s">
        <v>119</v>
      </c>
      <c r="D68" s="43" t="s">
        <v>345</v>
      </c>
      <c r="E68" s="43" t="s">
        <v>133</v>
      </c>
      <c r="F68" s="282">
        <v>76.545000000000002</v>
      </c>
      <c r="G68" s="39" t="s">
        <v>134</v>
      </c>
      <c r="H68" s="39" t="s">
        <v>34</v>
      </c>
      <c r="I68" s="39" t="s">
        <v>34</v>
      </c>
      <c r="J68" s="39" t="s">
        <v>346</v>
      </c>
      <c r="K68" s="39" t="s">
        <v>347</v>
      </c>
    </row>
    <row r="69" spans="1:252" s="53" customFormat="1" ht="123" customHeight="1" x14ac:dyDescent="0.3">
      <c r="A69" s="39">
        <v>3</v>
      </c>
      <c r="B69" s="39" t="s">
        <v>348</v>
      </c>
      <c r="C69" s="39" t="s">
        <v>349</v>
      </c>
      <c r="D69" s="43">
        <v>2020</v>
      </c>
      <c r="E69" s="43" t="s">
        <v>350</v>
      </c>
      <c r="F69" s="224">
        <v>15</v>
      </c>
      <c r="G69" s="39" t="s">
        <v>134</v>
      </c>
      <c r="H69" s="39" t="s">
        <v>34</v>
      </c>
      <c r="I69" s="39" t="s">
        <v>34</v>
      </c>
      <c r="J69" s="39" t="s">
        <v>351</v>
      </c>
      <c r="K69" s="39" t="s">
        <v>352</v>
      </c>
    </row>
    <row r="70" spans="1:252" s="3" customFormat="1" ht="15.75" x14ac:dyDescent="0.25">
      <c r="A70" s="7"/>
      <c r="B70" s="283"/>
      <c r="C70" s="283"/>
      <c r="D70" s="284"/>
      <c r="E70" s="283"/>
      <c r="F70" s="285"/>
      <c r="G70" s="286"/>
      <c r="H70" s="287"/>
      <c r="I70" s="286"/>
      <c r="J70" s="283"/>
      <c r="K70" s="283"/>
    </row>
    <row r="71" spans="1:252" ht="15" customHeight="1" x14ac:dyDescent="0.25">
      <c r="A71" s="9"/>
      <c r="B71" s="267" t="s">
        <v>11</v>
      </c>
      <c r="C71" s="267"/>
      <c r="D71" s="256"/>
      <c r="E71" s="267"/>
      <c r="F71" s="288">
        <f>SUM(F67:F70)</f>
        <v>159.345</v>
      </c>
      <c r="G71" s="289"/>
      <c r="H71" s="290"/>
      <c r="I71" s="289"/>
      <c r="J71" s="267"/>
      <c r="K71" s="267"/>
    </row>
    <row r="72" spans="1:252" ht="15.75" x14ac:dyDescent="0.25">
      <c r="A72" s="269"/>
      <c r="B72" s="270"/>
      <c r="C72" s="270"/>
      <c r="D72" s="271"/>
      <c r="E72" s="270"/>
      <c r="F72" s="291"/>
      <c r="G72" s="292"/>
      <c r="H72" s="293"/>
      <c r="I72" s="292"/>
      <c r="J72" s="270"/>
      <c r="K72" s="274"/>
    </row>
    <row r="73" spans="1:252" x14ac:dyDescent="0.25">
      <c r="A73" s="294"/>
      <c r="B73" s="244" t="s">
        <v>13</v>
      </c>
      <c r="C73" s="294"/>
      <c r="D73" s="294"/>
      <c r="E73" s="294"/>
      <c r="F73" s="295">
        <f>F14+F31+F23+F71+F58+F49+F36+F64+F41</f>
        <v>14569.524999999998</v>
      </c>
      <c r="G73" s="294"/>
      <c r="H73" s="294"/>
      <c r="I73" s="294"/>
      <c r="J73" s="294"/>
      <c r="K73" s="294"/>
    </row>
    <row r="75" spans="1:252" x14ac:dyDescent="0.25">
      <c r="F75" s="21"/>
    </row>
  </sheetData>
  <mergeCells count="12">
    <mergeCell ref="A66:K66"/>
    <mergeCell ref="A1:K1"/>
    <mergeCell ref="A4:K4"/>
    <mergeCell ref="A5:K5"/>
    <mergeCell ref="A16:K16"/>
    <mergeCell ref="A25:K25"/>
    <mergeCell ref="A33:K33"/>
    <mergeCell ref="A38:K38"/>
    <mergeCell ref="A43:K43"/>
    <mergeCell ref="A44:K44"/>
    <mergeCell ref="A51:K51"/>
    <mergeCell ref="A60:K60"/>
  </mergeCells>
  <pageMargins left="0.11811023622047245" right="0"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opLeftCell="A15" zoomScale="75" zoomScaleNormal="75" workbookViewId="0">
      <selection activeCell="T7" sqref="T7"/>
    </sheetView>
  </sheetViews>
  <sheetFormatPr defaultColWidth="9.140625" defaultRowHeight="15.75" x14ac:dyDescent="0.25"/>
  <cols>
    <col min="1" max="1" width="6.5703125" style="297" customWidth="1"/>
    <col min="2" max="2" width="26.140625" style="297" customWidth="1"/>
    <col min="3" max="3" width="18" style="297" customWidth="1"/>
    <col min="4" max="4" width="21.7109375" style="297" customWidth="1"/>
    <col min="5" max="5" width="13.7109375" style="297" customWidth="1"/>
    <col min="6" max="6" width="18.5703125" style="297" customWidth="1"/>
    <col min="7" max="7" width="51.42578125" style="297" customWidth="1"/>
    <col min="8" max="8" width="15" style="297" customWidth="1"/>
    <col min="9" max="9" width="13.7109375" style="297" customWidth="1"/>
    <col min="10" max="10" width="17.42578125" style="297" customWidth="1"/>
    <col min="11" max="11" width="11.5703125" style="297" customWidth="1"/>
    <col min="12" max="12" width="18.42578125" style="297" customWidth="1"/>
    <col min="13" max="16384" width="9.140625" style="297"/>
  </cols>
  <sheetData>
    <row r="2" spans="1:13" ht="18.75" x14ac:dyDescent="0.3">
      <c r="A2" s="616" t="s">
        <v>95</v>
      </c>
      <c r="B2" s="616"/>
      <c r="C2" s="616"/>
      <c r="D2" s="616"/>
      <c r="E2" s="616"/>
      <c r="F2" s="616"/>
      <c r="G2" s="616"/>
      <c r="H2" s="616"/>
      <c r="I2" s="616"/>
      <c r="J2" s="616"/>
      <c r="K2" s="616"/>
    </row>
    <row r="3" spans="1:13" s="301" customFormat="1" ht="63.75" x14ac:dyDescent="0.25">
      <c r="A3" s="339" t="s">
        <v>14</v>
      </c>
      <c r="B3" s="339" t="s">
        <v>15</v>
      </c>
      <c r="C3" s="339" t="s">
        <v>16</v>
      </c>
      <c r="D3" s="339" t="s">
        <v>17</v>
      </c>
      <c r="E3" s="339" t="s">
        <v>4</v>
      </c>
      <c r="F3" s="339" t="s">
        <v>5</v>
      </c>
      <c r="G3" s="339" t="s">
        <v>57</v>
      </c>
      <c r="H3" s="312" t="s">
        <v>58</v>
      </c>
      <c r="I3" s="312" t="s">
        <v>59</v>
      </c>
      <c r="J3" s="339" t="s">
        <v>18</v>
      </c>
      <c r="K3" s="339" t="s">
        <v>60</v>
      </c>
      <c r="L3" s="340" t="s">
        <v>61</v>
      </c>
    </row>
    <row r="4" spans="1:13" s="300" customFormat="1" x14ac:dyDescent="0.25">
      <c r="A4" s="303"/>
      <c r="B4" s="304"/>
      <c r="C4" s="304"/>
      <c r="D4" s="304"/>
      <c r="E4" s="304"/>
      <c r="F4" s="304"/>
      <c r="G4" s="304"/>
      <c r="H4" s="305"/>
      <c r="I4" s="306"/>
      <c r="J4" s="304"/>
      <c r="K4" s="304"/>
      <c r="L4" s="344"/>
    </row>
    <row r="5" spans="1:13" s="299" customFormat="1" x14ac:dyDescent="0.25">
      <c r="A5" s="617" t="s">
        <v>20</v>
      </c>
      <c r="B5" s="617"/>
      <c r="C5" s="617"/>
      <c r="D5" s="617"/>
      <c r="E5" s="617"/>
      <c r="F5" s="617"/>
      <c r="G5" s="617"/>
      <c r="H5" s="617"/>
      <c r="I5" s="617"/>
      <c r="J5" s="617"/>
      <c r="K5" s="595"/>
      <c r="L5" s="320"/>
    </row>
    <row r="6" spans="1:13" s="299" customFormat="1" x14ac:dyDescent="0.25">
      <c r="A6" s="595" t="s">
        <v>32</v>
      </c>
      <c r="B6" s="596"/>
      <c r="C6" s="596"/>
      <c r="D6" s="596"/>
      <c r="E6" s="596"/>
      <c r="F6" s="596"/>
      <c r="G6" s="596"/>
      <c r="H6" s="596"/>
      <c r="I6" s="596"/>
      <c r="J6" s="596"/>
      <c r="K6" s="596"/>
      <c r="L6" s="320"/>
    </row>
    <row r="7" spans="1:13" s="350" customFormat="1" ht="174" x14ac:dyDescent="0.3">
      <c r="A7" s="348">
        <v>1</v>
      </c>
      <c r="B7" s="367" t="s">
        <v>35</v>
      </c>
      <c r="C7" s="367" t="s">
        <v>75</v>
      </c>
      <c r="D7" s="357" t="s">
        <v>357</v>
      </c>
      <c r="E7" s="357" t="s">
        <v>26</v>
      </c>
      <c r="F7" s="368">
        <v>145482.5</v>
      </c>
      <c r="G7" s="357" t="s">
        <v>21</v>
      </c>
      <c r="H7" s="369" t="s">
        <v>71</v>
      </c>
      <c r="I7" s="369">
        <v>7414</v>
      </c>
      <c r="J7" s="357" t="s">
        <v>65</v>
      </c>
      <c r="K7" s="356"/>
      <c r="L7" s="321"/>
      <c r="M7" s="349"/>
    </row>
    <row r="8" spans="1:13" s="352" customFormat="1" ht="168.75" x14ac:dyDescent="0.3">
      <c r="A8" s="355">
        <v>2</v>
      </c>
      <c r="B8" s="367" t="s">
        <v>36</v>
      </c>
      <c r="C8" s="357" t="s">
        <v>75</v>
      </c>
      <c r="D8" s="357">
        <v>2018</v>
      </c>
      <c r="E8" s="357" t="s">
        <v>66</v>
      </c>
      <c r="F8" s="368">
        <v>644</v>
      </c>
      <c r="G8" s="357" t="s">
        <v>26</v>
      </c>
      <c r="H8" s="369" t="s">
        <v>71</v>
      </c>
      <c r="I8" s="369" t="s">
        <v>71</v>
      </c>
      <c r="J8" s="357" t="s">
        <v>66</v>
      </c>
      <c r="K8" s="358"/>
      <c r="L8" s="362" t="s">
        <v>72</v>
      </c>
      <c r="M8" s="351"/>
    </row>
    <row r="9" spans="1:13" s="299" customFormat="1" x14ac:dyDescent="0.25">
      <c r="A9" s="308"/>
      <c r="B9" s="309" t="s">
        <v>11</v>
      </c>
      <c r="C9" s="308"/>
      <c r="D9" s="308"/>
      <c r="E9" s="308"/>
      <c r="F9" s="337">
        <f>F7+F8</f>
        <v>146126.5</v>
      </c>
      <c r="G9" s="308"/>
      <c r="H9" s="308"/>
      <c r="I9" s="308"/>
      <c r="J9" s="308"/>
      <c r="K9" s="310"/>
      <c r="L9" s="320"/>
    </row>
    <row r="10" spans="1:13" s="299" customFormat="1" x14ac:dyDescent="0.25">
      <c r="A10" s="310"/>
      <c r="B10" s="311"/>
      <c r="C10" s="311"/>
      <c r="D10" s="311"/>
      <c r="E10" s="311"/>
      <c r="F10" s="311"/>
      <c r="G10" s="311"/>
      <c r="H10" s="311"/>
      <c r="I10" s="311"/>
      <c r="J10" s="311"/>
      <c r="K10" s="311"/>
      <c r="L10" s="320"/>
    </row>
    <row r="11" spans="1:13" s="315" customFormat="1" x14ac:dyDescent="0.25">
      <c r="A11" s="618" t="s">
        <v>38</v>
      </c>
      <c r="B11" s="619"/>
      <c r="C11" s="619"/>
      <c r="D11" s="619"/>
      <c r="E11" s="619"/>
      <c r="F11" s="619"/>
      <c r="G11" s="619"/>
      <c r="H11" s="619"/>
      <c r="I11" s="619"/>
      <c r="J11" s="619"/>
      <c r="K11" s="620"/>
      <c r="L11" s="338"/>
    </row>
    <row r="12" spans="1:13" s="350" customFormat="1" ht="409.5" x14ac:dyDescent="0.25">
      <c r="A12" s="318">
        <v>1</v>
      </c>
      <c r="B12" s="357" t="s">
        <v>64</v>
      </c>
      <c r="C12" s="357" t="s">
        <v>69</v>
      </c>
      <c r="D12" s="358" t="s">
        <v>39</v>
      </c>
      <c r="E12" s="357" t="s">
        <v>37</v>
      </c>
      <c r="F12" s="359">
        <v>12195.75</v>
      </c>
      <c r="G12" s="357" t="s">
        <v>70</v>
      </c>
      <c r="H12" s="360" t="s">
        <v>71</v>
      </c>
      <c r="I12" s="360" t="s">
        <v>71</v>
      </c>
      <c r="J12" s="357" t="s">
        <v>40</v>
      </c>
      <c r="K12" s="361"/>
      <c r="L12" s="362" t="s">
        <v>72</v>
      </c>
      <c r="M12" s="363"/>
    </row>
    <row r="13" spans="1:13" s="352" customFormat="1" ht="63" x14ac:dyDescent="0.25">
      <c r="A13" s="321">
        <v>2</v>
      </c>
      <c r="B13" s="357" t="s">
        <v>358</v>
      </c>
      <c r="C13" s="357" t="s">
        <v>73</v>
      </c>
      <c r="D13" s="364" t="s">
        <v>359</v>
      </c>
      <c r="E13" s="357" t="s">
        <v>22</v>
      </c>
      <c r="F13" s="365">
        <v>112</v>
      </c>
      <c r="G13" s="357" t="s">
        <v>360</v>
      </c>
      <c r="H13" s="360" t="s">
        <v>71</v>
      </c>
      <c r="I13" s="360">
        <v>400</v>
      </c>
      <c r="J13" s="357" t="s">
        <v>44</v>
      </c>
      <c r="K13" s="358"/>
      <c r="L13" s="347"/>
      <c r="M13" s="351"/>
    </row>
    <row r="14" spans="1:13" s="354" customFormat="1" ht="63" x14ac:dyDescent="0.25">
      <c r="A14" s="366">
        <v>3</v>
      </c>
      <c r="B14" s="357" t="s">
        <v>361</v>
      </c>
      <c r="C14" s="364" t="s">
        <v>362</v>
      </c>
      <c r="D14" s="364" t="s">
        <v>363</v>
      </c>
      <c r="E14" s="357" t="s">
        <v>74</v>
      </c>
      <c r="F14" s="359">
        <v>112</v>
      </c>
      <c r="G14" s="357" t="s">
        <v>360</v>
      </c>
      <c r="H14" s="360" t="s">
        <v>34</v>
      </c>
      <c r="I14" s="360">
        <v>300</v>
      </c>
      <c r="J14" s="357" t="s">
        <v>44</v>
      </c>
      <c r="K14" s="356"/>
      <c r="L14" s="362" t="s">
        <v>72</v>
      </c>
      <c r="M14" s="353"/>
    </row>
    <row r="15" spans="1:13" x14ac:dyDescent="0.25">
      <c r="A15" s="316"/>
      <c r="B15" s="307" t="s">
        <v>11</v>
      </c>
      <c r="C15" s="298"/>
      <c r="D15" s="298"/>
      <c r="E15" s="298"/>
      <c r="F15" s="317">
        <f>F12+F13</f>
        <v>12307.75</v>
      </c>
      <c r="G15" s="298"/>
      <c r="H15" s="298"/>
      <c r="I15" s="298"/>
      <c r="J15" s="298"/>
      <c r="K15" s="302"/>
      <c r="L15" s="298"/>
    </row>
    <row r="16" spans="1:13" x14ac:dyDescent="0.25">
      <c r="A16" s="316"/>
      <c r="B16" s="298"/>
      <c r="C16" s="298"/>
      <c r="D16" s="298"/>
      <c r="E16" s="298"/>
      <c r="F16" s="298"/>
      <c r="G16" s="298"/>
      <c r="H16" s="298"/>
      <c r="I16" s="298"/>
      <c r="J16" s="298"/>
      <c r="K16" s="302"/>
      <c r="L16" s="298"/>
    </row>
    <row r="17" spans="1:13" x14ac:dyDescent="0.25">
      <c r="A17" s="298"/>
      <c r="B17" s="307"/>
      <c r="C17" s="298"/>
      <c r="D17" s="298"/>
      <c r="E17" s="298"/>
      <c r="F17" s="313"/>
      <c r="G17" s="298"/>
      <c r="H17" s="298"/>
      <c r="I17" s="298"/>
      <c r="J17" s="298"/>
      <c r="K17" s="302"/>
      <c r="L17" s="298"/>
    </row>
    <row r="18" spans="1:13" s="301" customFormat="1" x14ac:dyDescent="0.25">
      <c r="A18" s="621" t="s">
        <v>41</v>
      </c>
      <c r="B18" s="619"/>
      <c r="C18" s="619"/>
      <c r="D18" s="619"/>
      <c r="E18" s="619"/>
      <c r="F18" s="619"/>
      <c r="G18" s="619"/>
      <c r="H18" s="619"/>
      <c r="I18" s="619"/>
      <c r="J18" s="619"/>
      <c r="K18" s="620"/>
      <c r="L18" s="345"/>
    </row>
    <row r="19" spans="1:13" s="354" customFormat="1" ht="63" x14ac:dyDescent="0.25">
      <c r="A19" s="358">
        <v>1</v>
      </c>
      <c r="B19" s="364" t="s">
        <v>42</v>
      </c>
      <c r="C19" s="364" t="s">
        <v>73</v>
      </c>
      <c r="D19" s="364" t="s">
        <v>67</v>
      </c>
      <c r="E19" s="357" t="s">
        <v>22</v>
      </c>
      <c r="F19" s="370">
        <v>16</v>
      </c>
      <c r="G19" s="357" t="s">
        <v>76</v>
      </c>
      <c r="H19" s="357"/>
      <c r="I19" s="357"/>
      <c r="J19" s="364" t="s">
        <v>43</v>
      </c>
      <c r="K19" s="356"/>
      <c r="L19" s="362" t="s">
        <v>77</v>
      </c>
      <c r="M19" s="353"/>
    </row>
    <row r="20" spans="1:13" s="354" customFormat="1" ht="94.5" x14ac:dyDescent="0.25">
      <c r="A20" s="358">
        <v>2</v>
      </c>
      <c r="B20" s="357" t="s">
        <v>45</v>
      </c>
      <c r="C20" s="364" t="s">
        <v>78</v>
      </c>
      <c r="D20" s="364" t="s">
        <v>68</v>
      </c>
      <c r="E20" s="357" t="s">
        <v>22</v>
      </c>
      <c r="F20" s="359">
        <v>215</v>
      </c>
      <c r="G20" s="357" t="s">
        <v>79</v>
      </c>
      <c r="H20" s="357"/>
      <c r="I20" s="357"/>
      <c r="J20" s="358" t="s">
        <v>44</v>
      </c>
      <c r="K20" s="356"/>
      <c r="L20" s="362" t="s">
        <v>77</v>
      </c>
      <c r="M20" s="353"/>
    </row>
    <row r="21" spans="1:13" s="354" customFormat="1" ht="75" x14ac:dyDescent="0.25">
      <c r="A21" s="358">
        <v>3</v>
      </c>
      <c r="B21" s="364" t="s">
        <v>135</v>
      </c>
      <c r="C21" s="364" t="s">
        <v>78</v>
      </c>
      <c r="D21" s="364" t="s">
        <v>67</v>
      </c>
      <c r="E21" s="357" t="s">
        <v>22</v>
      </c>
      <c r="F21" s="371">
        <v>71</v>
      </c>
      <c r="G21" s="357" t="s">
        <v>136</v>
      </c>
      <c r="H21" s="357"/>
      <c r="I21" s="357"/>
      <c r="J21" s="364" t="s">
        <v>43</v>
      </c>
      <c r="K21" s="356"/>
      <c r="L21" s="362" t="s">
        <v>77</v>
      </c>
      <c r="M21" s="353"/>
    </row>
    <row r="22" spans="1:13" s="301" customFormat="1" ht="18.75" x14ac:dyDescent="0.25">
      <c r="A22" s="319"/>
      <c r="B22" s="322" t="s">
        <v>11</v>
      </c>
      <c r="C22" s="320"/>
      <c r="D22" s="320"/>
      <c r="E22" s="320"/>
      <c r="F22" s="323">
        <f>SUM(F19:F21)</f>
        <v>302</v>
      </c>
      <c r="G22" s="320"/>
      <c r="H22" s="320"/>
      <c r="I22" s="320"/>
      <c r="J22" s="320"/>
      <c r="K22" s="341"/>
      <c r="L22" s="345"/>
    </row>
    <row r="23" spans="1:13" s="301" customFormat="1" ht="18.75" x14ac:dyDescent="0.25">
      <c r="A23" s="319"/>
      <c r="B23" s="322"/>
      <c r="C23" s="320"/>
      <c r="D23" s="320"/>
      <c r="E23" s="320"/>
      <c r="F23" s="323"/>
      <c r="G23" s="320"/>
      <c r="H23" s="320"/>
      <c r="I23" s="320"/>
      <c r="J23" s="320"/>
      <c r="K23" s="341"/>
      <c r="L23" s="345"/>
    </row>
    <row r="24" spans="1:13" s="324" customFormat="1" x14ac:dyDescent="0.25">
      <c r="A24" s="613" t="s">
        <v>54</v>
      </c>
      <c r="B24" s="614"/>
      <c r="C24" s="614"/>
      <c r="D24" s="614"/>
      <c r="E24" s="614"/>
      <c r="F24" s="614"/>
      <c r="G24" s="614"/>
      <c r="H24" s="614"/>
      <c r="I24" s="614"/>
      <c r="J24" s="614"/>
      <c r="K24" s="615"/>
      <c r="L24" s="346"/>
    </row>
    <row r="25" spans="1:13" s="324" customFormat="1" ht="18.75" customHeight="1" x14ac:dyDescent="0.3">
      <c r="A25" s="325"/>
      <c r="B25" s="326"/>
      <c r="C25" s="325"/>
      <c r="D25" s="325"/>
      <c r="E25" s="325"/>
      <c r="F25" s="327"/>
      <c r="G25" s="328"/>
      <c r="H25" s="325"/>
      <c r="I25" s="325"/>
      <c r="J25" s="325"/>
      <c r="K25" s="342"/>
      <c r="L25" s="346"/>
    </row>
    <row r="26" spans="1:13" s="354" customFormat="1" ht="78.75" x14ac:dyDescent="0.25">
      <c r="A26" s="329">
        <v>1</v>
      </c>
      <c r="B26" s="357" t="s">
        <v>55</v>
      </c>
      <c r="C26" s="357" t="s">
        <v>80</v>
      </c>
      <c r="D26" s="364">
        <v>2015</v>
      </c>
      <c r="E26" s="357" t="s">
        <v>56</v>
      </c>
      <c r="F26" s="368">
        <v>4257.1000000000004</v>
      </c>
      <c r="G26" s="357" t="s">
        <v>81</v>
      </c>
      <c r="H26" s="357"/>
      <c r="I26" s="368"/>
      <c r="J26" s="364" t="s">
        <v>56</v>
      </c>
      <c r="K26" s="356"/>
      <c r="L26" s="362" t="s">
        <v>72</v>
      </c>
      <c r="M26" s="353"/>
    </row>
    <row r="27" spans="1:13" s="324" customFormat="1" x14ac:dyDescent="0.25">
      <c r="A27" s="329"/>
      <c r="B27" s="330"/>
      <c r="C27" s="314"/>
      <c r="D27" s="331"/>
      <c r="E27" s="332"/>
      <c r="F27" s="333"/>
      <c r="G27" s="314"/>
      <c r="H27" s="332"/>
      <c r="I27" s="334"/>
      <c r="J27" s="332"/>
      <c r="K27" s="343"/>
      <c r="L27" s="346"/>
    </row>
    <row r="28" spans="1:13" s="324" customFormat="1" x14ac:dyDescent="0.25">
      <c r="A28" s="329"/>
      <c r="B28" s="335" t="s">
        <v>11</v>
      </c>
      <c r="C28" s="314"/>
      <c r="D28" s="331"/>
      <c r="E28" s="332"/>
      <c r="F28" s="336">
        <f>F26</f>
        <v>4257.1000000000004</v>
      </c>
      <c r="G28" s="314"/>
      <c r="H28" s="332"/>
      <c r="I28" s="334"/>
      <c r="J28" s="332"/>
      <c r="K28" s="343"/>
      <c r="L28" s="346"/>
    </row>
    <row r="29" spans="1:13" s="324" customFormat="1" x14ac:dyDescent="0.25">
      <c r="A29" s="329"/>
      <c r="B29" s="330"/>
      <c r="C29" s="314"/>
      <c r="D29" s="331"/>
      <c r="E29" s="332"/>
      <c r="F29" s="333"/>
      <c r="G29" s="314"/>
      <c r="H29" s="332"/>
      <c r="I29" s="334"/>
      <c r="J29" s="332"/>
      <c r="K29" s="343"/>
      <c r="L29" s="346"/>
    </row>
    <row r="30" spans="1:13" x14ac:dyDescent="0.25">
      <c r="A30" s="298"/>
      <c r="B30" s="307" t="s">
        <v>13</v>
      </c>
      <c r="C30" s="298"/>
      <c r="D30" s="298"/>
      <c r="E30" s="298"/>
      <c r="F30" s="313">
        <f>F9+F22+F15+F28</f>
        <v>162993.35</v>
      </c>
      <c r="G30" s="298"/>
      <c r="H30" s="298"/>
      <c r="I30" s="298"/>
      <c r="J30" s="298"/>
      <c r="K30" s="302"/>
      <c r="L30" s="298"/>
    </row>
  </sheetData>
  <mergeCells count="6">
    <mergeCell ref="A24:K24"/>
    <mergeCell ref="A2:K2"/>
    <mergeCell ref="A5:K5"/>
    <mergeCell ref="A6:K6"/>
    <mergeCell ref="A11:K11"/>
    <mergeCell ref="A18:K18"/>
  </mergeCells>
  <pageMargins left="0.11811023622047245" right="0.11811023622047245" top="0.35433070866141736" bottom="0.354330708661417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объекты инфрастурктуры 2017</vt:lpstr>
      <vt:lpstr>объекты инфраструктуры</vt:lpstr>
      <vt:lpstr>объекты инвестиций </vt:lpstr>
      <vt:lpstr>--</vt:lpstr>
      <vt:lpstr>-</vt:lpstr>
      <vt:lpstr>'объекты инвестиций '!Заголовки_для_печати</vt:lpstr>
      <vt:lpstr>'объекты инфраструктуры'!Заголовки_для_печати</vt:lpstr>
      <vt:lpstr>'объекты инвестиций '!Область_печати</vt:lpstr>
      <vt:lpstr>'объекты инфраструктуры'!Область_печати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2022-03-31T23:21:14Z</dcterms:modified>
</cp:coreProperties>
</file>