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EE0E2502-265C-480D-A819-890E584F021E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1" l="1"/>
  <c r="F50" i="1"/>
  <c r="F51" i="1"/>
  <c r="G43" i="1"/>
  <c r="G16" i="1"/>
  <c r="G15" i="1" s="1"/>
  <c r="E15" i="1"/>
  <c r="C15" i="1"/>
  <c r="D15" i="1"/>
  <c r="G7" i="1" l="1"/>
  <c r="F17" i="1"/>
  <c r="G40" i="1"/>
  <c r="E39" i="1"/>
  <c r="D39" i="1"/>
  <c r="C39" i="1"/>
  <c r="G12" i="1"/>
  <c r="E6" i="1"/>
  <c r="D6" i="1"/>
  <c r="G51" i="1"/>
  <c r="E50" i="1"/>
  <c r="D50" i="1"/>
  <c r="D5" i="1" s="1"/>
  <c r="C50" i="1"/>
  <c r="E48" i="1"/>
  <c r="D48" i="1"/>
  <c r="E46" i="1"/>
  <c r="F46" i="1" s="1"/>
  <c r="D46" i="1"/>
  <c r="E41" i="1"/>
  <c r="E5" i="1" s="1"/>
  <c r="D41" i="1"/>
  <c r="E36" i="1"/>
  <c r="D36" i="1"/>
  <c r="E24" i="1"/>
  <c r="D24" i="1"/>
  <c r="E29" i="1"/>
  <c r="D29" i="1"/>
  <c r="E19" i="1"/>
  <c r="F19" i="1" s="1"/>
  <c r="D19" i="1"/>
  <c r="E17" i="1"/>
  <c r="D17" i="1"/>
  <c r="G17" i="1" s="1"/>
  <c r="C17" i="1"/>
  <c r="C48" i="1"/>
  <c r="C46" i="1"/>
  <c r="C41" i="1"/>
  <c r="C36" i="1"/>
  <c r="C29" i="1"/>
  <c r="C24" i="1"/>
  <c r="C19" i="1"/>
  <c r="C6" i="1"/>
  <c r="F7" i="1"/>
  <c r="F8" i="1"/>
  <c r="G8" i="1"/>
  <c r="F9" i="1"/>
  <c r="G9" i="1"/>
  <c r="F10" i="1"/>
  <c r="G10" i="1"/>
  <c r="F11" i="1"/>
  <c r="G11" i="1"/>
  <c r="F13" i="1"/>
  <c r="G13" i="1"/>
  <c r="F14" i="1"/>
  <c r="G14" i="1"/>
  <c r="F18" i="1"/>
  <c r="G18" i="1"/>
  <c r="F20" i="1"/>
  <c r="G20" i="1"/>
  <c r="F21" i="1"/>
  <c r="G21" i="1"/>
  <c r="F22" i="1"/>
  <c r="G22" i="1"/>
  <c r="F23" i="1"/>
  <c r="G23" i="1"/>
  <c r="F25" i="1"/>
  <c r="G25" i="1"/>
  <c r="F26" i="1"/>
  <c r="G26" i="1"/>
  <c r="F27" i="1"/>
  <c r="G27" i="1"/>
  <c r="F28" i="1"/>
  <c r="G28" i="1"/>
  <c r="F30" i="1"/>
  <c r="G30" i="1"/>
  <c r="F31" i="1"/>
  <c r="G31" i="1"/>
  <c r="F32" i="1"/>
  <c r="G32" i="1"/>
  <c r="G33" i="1"/>
  <c r="F34" i="1"/>
  <c r="G34" i="1"/>
  <c r="F35" i="1"/>
  <c r="G35" i="1"/>
  <c r="F37" i="1"/>
  <c r="G37" i="1"/>
  <c r="F38" i="1"/>
  <c r="G38" i="1"/>
  <c r="F42" i="1"/>
  <c r="G42" i="1"/>
  <c r="F44" i="1"/>
  <c r="G44" i="1"/>
  <c r="F45" i="1"/>
  <c r="G45" i="1"/>
  <c r="F47" i="1"/>
  <c r="G47" i="1"/>
  <c r="F49" i="1"/>
  <c r="G49" i="1"/>
  <c r="G48" i="1" l="1"/>
  <c r="G39" i="1"/>
  <c r="G36" i="1"/>
  <c r="G19" i="1"/>
  <c r="G46" i="1"/>
  <c r="G24" i="1"/>
  <c r="G50" i="1"/>
  <c r="G41" i="1"/>
  <c r="G29" i="1"/>
  <c r="F48" i="1"/>
  <c r="G6" i="1"/>
  <c r="C5" i="1"/>
  <c r="F36" i="1"/>
  <c r="F6" i="1"/>
  <c r="F41" i="1"/>
  <c r="F24" i="1"/>
  <c r="F29" i="1"/>
  <c r="G5" i="1" l="1"/>
  <c r="F5" i="1"/>
</calcChain>
</file>

<file path=xl/sharedStrings.xml><?xml version="1.0" encoding="utf-8"?>
<sst xmlns="http://schemas.openxmlformats.org/spreadsheetml/2006/main" count="142" uniqueCount="137">
  <si>
    <t>Наименование показателей</t>
  </si>
  <si>
    <t>Расходы – всего:</t>
  </si>
  <si>
    <t>% исполнения первоначального плана</t>
  </si>
  <si>
    <t>% исполнения уточненного плана</t>
  </si>
  <si>
    <t>Код</t>
  </si>
  <si>
    <t>0100</t>
  </si>
  <si>
    <t>0300</t>
  </si>
  <si>
    <t>0400</t>
  </si>
  <si>
    <t>0500</t>
  </si>
  <si>
    <t>0102</t>
  </si>
  <si>
    <t>0103</t>
  </si>
  <si>
    <t>0104</t>
  </si>
  <si>
    <t>0105</t>
  </si>
  <si>
    <t>0106</t>
  </si>
  <si>
    <t>0111</t>
  </si>
  <si>
    <t>0113</t>
  </si>
  <si>
    <t>0405</t>
  </si>
  <si>
    <t>0408</t>
  </si>
  <si>
    <t>0409</t>
  </si>
  <si>
    <t>0412</t>
  </si>
  <si>
    <t>0501</t>
  </si>
  <si>
    <t>0502</t>
  </si>
  <si>
    <t>0503</t>
  </si>
  <si>
    <t>0505</t>
  </si>
  <si>
    <t>0700</t>
  </si>
  <si>
    <t>0701</t>
  </si>
  <si>
    <t>0702</t>
  </si>
  <si>
    <t>0703</t>
  </si>
  <si>
    <t>0705</t>
  </si>
  <si>
    <t>0707</t>
  </si>
  <si>
    <t>0709</t>
  </si>
  <si>
    <t>0800</t>
  </si>
  <si>
    <t>0801</t>
  </si>
  <si>
    <t>0804</t>
  </si>
  <si>
    <t>1000</t>
  </si>
  <si>
    <t>1001</t>
  </si>
  <si>
    <t>1004</t>
  </si>
  <si>
    <t>1006</t>
  </si>
  <si>
    <t>1100</t>
  </si>
  <si>
    <t>1102</t>
  </si>
  <si>
    <t>1200</t>
  </si>
  <si>
    <t>1202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</si>
  <si>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</si>
  <si>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</si>
  <si>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</si>
  <si>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</si>
  <si>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</si>
  <si>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</si>
  <si>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Резервные фонды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</si>
  <si>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</si>
  <si>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</si>
  <si>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</si>
  <si>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</si>
  <si>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</si>
  <si>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</si>
  <si>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</si>
  <si>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</si>
  <si>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</si>
  <si>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</si>
  <si>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</si>
  <si>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</si>
  <si>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</si>
  <si>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</si>
  <si>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</si>
  <si>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</si>
  <si>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</si>
  <si>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</si>
  <si>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</si>
  <si>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</si>
  <si>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</si>
  <si>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</si>
  <si>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</si>
  <si>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</si>
  <si>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</si>
  <si>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СРЕДСТВА МАССОВОЙ ИНФОРМАЦИИ</t>
  </si>
  <si>
    <t>Периодическая печать и издательства</t>
  </si>
  <si>
    <t>ОБЩЕГОСУДАРСТВЕННЫЕ ВОПРОСЫ</t>
  </si>
  <si>
    <t xml:space="preserve">Уточненный план </t>
  </si>
  <si>
    <t>ЖИЛИЩНО-КОММУНАЛЬНОЕ ХОЗЯЙСТВО</t>
  </si>
  <si>
    <t>Другие вопросы в области национальной экономики</t>
  </si>
  <si>
    <t>более 5%</t>
  </si>
  <si>
    <t>Отклонение сложилось в связи с поступлением  межбюджетных трансфертов на осуществление отдельных государственных полномочий по обеспечению мер социальной поддержки педагогическим работникам муниципальных образовательных организаций Приморского края</t>
  </si>
  <si>
    <t>Потребность в увеличении бюджетных ассигнований и, соответственно, расходов, на предоставление субсидии МАУ «Редакция СМИ» на финансовое обеспечение муниципального задания на оказание муниципальных услуг (работ)</t>
  </si>
  <si>
    <t>Причины отклонений между первоначально утвержденными показателями и их фактическими значениями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</si>
  <si>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</si>
  <si>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</si>
  <si>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</si>
  <si>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</si>
  <si>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</si>
  <si>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</si>
  <si>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0107</t>
  </si>
  <si>
    <t>0900</t>
  </si>
  <si>
    <t>ЗДРАВООХРАНЕНИЕ</t>
  </si>
  <si>
    <t>0907</t>
  </si>
  <si>
    <t>Санитарно-эпидемиологическое благополучие</t>
  </si>
  <si>
    <t>Включение в основной список кандидатов в присяжные заседатели в большем количестве, чем планировалось.</t>
  </si>
  <si>
    <t>Доведение ФОТ в соответствие с утвержденным штатным расписанием МКУ "УГО ЧС"</t>
  </si>
  <si>
    <t>Информация по исполнению бюджета городского округа Большой Камень по разделам и подразделам классификации расходов за 2022 год</t>
  </si>
  <si>
    <t xml:space="preserve">План 2022 г. (решение Думы от 16.12.2021 № 515) </t>
  </si>
  <si>
    <t>Исполнение на 01.01.2023</t>
  </si>
  <si>
    <t>0200</t>
  </si>
  <si>
    <t>0209</t>
  </si>
  <si>
    <t>Другие вопросы в области национальной обороны</t>
  </si>
  <si>
    <t>НАЦИОНАЛЬНАЯ ОБОРОНА</t>
  </si>
  <si>
    <t>1003</t>
  </si>
  <si>
    <t>Социальное обеспечение населения</t>
  </si>
  <si>
    <t xml:space="preserve">Глава городского округа Большой Камень избран решением Думы городского округа Большой Камень от 12.05.2022 № 557 "Об избрании главы городского округа Большой Камень" и вступил в должность с 12.05.2022. </t>
  </si>
  <si>
    <t>Надбавка за работу со сведениями, составляющими гостайну, уменьшена председателю Думы с 50% до 15%.</t>
  </si>
  <si>
    <t xml:space="preserve">Решением Думы городского округа Большой Камень от 27.01.2022 № 522 "О внесении изменений в Положение об условиях оплаты труда лиц, замещающих муниципальные должности, и муниципальных служащих в органах местного самоуправления городского округа Большой Камень" увеличено денежное содержание председателя КСП </t>
  </si>
  <si>
    <t>Проведение выборов в Думу городского округа Большой Камень</t>
  </si>
  <si>
    <t>На основании рекомендательного письми Правительства Приморского края размер резервного фонда был увеличен в 2022 году на 3%. Исполнение  расходов, выделенных из средств резервного фонда, осуществлено на основании постановлений администрации городского округа и отражено по разделам и подразделам классификации бюджетных расходов в соответствии с их отраслевой направленностью</t>
  </si>
  <si>
    <t xml:space="preserve">Потребность в увеличении бюджетных ассигнований и, соответственно, расходов на: доведение заработной платы работникам казенного учреждения до уровня утвержденного штатного расписания, приобретение и техническое обслуживание оборудования, оргтехники, ГСМ, мебели, на приобретение неисключительных прав на использование и сопровождение программных комплексов; проведение ремонтных работ помещений администрации; ремонт автотранспортных средств, оценку недвижимости, на исполнение решений, принятых судебными органами                          </t>
  </si>
  <si>
    <t>Выделены дополнительне средства субвенций на мероприятия по отлову животных без владельцев. Остаток неизрасходованных средств сложился по результатам торгов и уточнения начальной максимальной цены контракта</t>
  </si>
  <si>
    <t>Поступление межбюджетных трансфертов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(обновление автобусного парка в г. Большой Камень для организации муниципальных пассажироперевозок)</t>
  </si>
  <si>
    <t>Потребность в увеличении бюджетных ассигнований и, соответственно, расходов на мероприятия:                                                                                                                                                        - ремонт автомобильных дорог общего пользования местного значения;                                                                                                                                                     - содержание автомобильных дорог общего пользования местного значения и инженерных сооружений на них.                                                                                                                                                          Отклонения плановых показателей сложились в связи с поступлением межбюджетных трансфертов на:                                                                                                                                                                                                                                - капитальный ремонт и ремонт автомобильных дорог общего пользования;                                                                                                                                                               - капитальный ремонт и ремонт дворовых территорий многоквартирных домов, проездов к дворовым территориям многоквартирных домов;                                                                                                                                                   - проектирование, строительство (реконструкция) автомобильных дорог общего пользования.                                                                                                                                      Неисполнение бюджетных ассигнований обусловлено:                                                                                                                                                            - неисполнением подрядчиком всех требований муниципального контракта;                                                                                                                                                      - экономией в результате торгов и уточнения НМЦК;                                                                                                                                                                 - оплата произведена в январе 2023 года в соответствии с предельными сроками муниципальных контрактов.</t>
  </si>
  <si>
    <t>Увеличение бюджетных ассигнований в связи:                                                                                             - увеличением численности работников ОМСУ на 4 единицы;                                                                      - выплатлй заработной платы и.о. главы на время исполнения обязанностей с р/п 0104.                                                                                                                                                       Кассовые выплаты на уровне первоначально утвержденного бюджета</t>
  </si>
  <si>
    <t>Неисполнение бюджетных ассигнований обусловлено:                                                                                                                                - оплата выполненных работ по разработке документов градостроителтной деятельности произведена в январе 2023 года;                                                                                                                                                                           - снижение цены контрактов после проведения конкурсных процедур на выполнение работ;                                                                                                                                                       - несостоявшиеся аукционы.</t>
  </si>
  <si>
    <t>Уменьшение межбюджетных трансфертов:                                                                                                                                                          - переселение граждан из аварийного жилищного фонда за счет средств краевого бюджета;                                                                                                                                                  - мероприятия по строительству и реконструкции (модернизации) объектов питьевого водоснабжения городского округа Большой Камень в рамках реализации федерального проекта "Чистая вода";                                                                                                                                                                                                                                                                                                                                                                Остаток неизрасходованных средств сложился по результатам торгов и уточнения начальной максимальной цены контракта</t>
  </si>
  <si>
    <t>Потребность в увеличении бюджетных ассигнований и, соответственно, расходов на мероприятия:                                                                                                                                                                                  - благоустройство Народного Парка;                                                                                                                                     - строительство парка культуры и отдыха по ул. Андреевская;                                                                                                                - содержание объектов благоустройства;                                                                                                                          - содержание земель общего пользования;                                                                                                           - содержание мест захоронений;                                                                                                               Поступлением межбюджетных трансфертов:                                                                                                         - по направлению "Твой проект";                                                                                                                                                                     -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среды.                                                                                                                                                                                                 Уменьшение межбюджетных трансфертов:                                                                                                                                                - на благоустройство территорий городского округа";                                                                                Неисполнение бюджетных ассигнований обусловлено:                                                                                                     - оплата произведена в январе 2023 года в соответствии с предельными сроками муниципальных контрактов.</t>
  </si>
  <si>
    <t>Потребность в увеличении бюджетных ассигнований и, соответственно, расходов в целях восстановления его платежеспособности; доведение ФОТ в соответствие с утвержденным штатным расписанием МКУ "СЕЗ"</t>
  </si>
  <si>
    <t>Потребность в увеличении бюджетных ассигнований и, соответственно, расходов на мероприятия:                                                                                                                                                                                                                                                    - развитие и укрепление материально-технической базы муниципальных учреждений.                                                                                                                      Поступление (увеличение) межбюджетных трансфертов:                                                                                              - капитальный ремонт зданий и благоустройство территорий муниципальных образовательных организаций, оказывающих услуги дошкольного образования;                                                                                                 - строительство "Детского сада на 120 мест в микрорайоне "Садовый";                                                                                                  -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Остаток неизрасходованных средств сложился по результатам торгов и уточнения начальной максимальной цены контракта</t>
  </si>
  <si>
    <t>Потребность в увеличении бюджетных ассигнований и, соответственно, расходов на мероприятия:                                                                                                                                                  - строительство школы на 550 мест в микрорайоне "Парковый";                                                                                                  - развитие и укрепление материально-технической базы муниципальных учреждений.                                                                                                                      Поступление (увеличение) межбюджетных трансфертов: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организациях;                                                                                                     - капитальный ремонт зданий муниципальных образовательных учреждений;                                                                      - строительство объекта муниципальной собственности "Школа на 600 мест в городском округе Большой Камень" согласно плану социального развития центров экономического роста Приморского края;                                                                                                                                                                               - оздоровление и отдых детей;                                                                                                                           Остаток неизрасходованных средств сложился по результатам торгов и уточнения начальной максимальной цены контракта</t>
  </si>
  <si>
    <t>Потребность в увеличении бюджетных ассигнований и, соответственно, расходов на  на доведение заработной платы до уровня "дорожной карты"</t>
  </si>
  <si>
    <t>Снижена потребность и, соответственно, расходов на профессиональную подготовку муниципальных служащих</t>
  </si>
  <si>
    <t xml:space="preserve">Поступление (увеличение) межбюджетных трансфертов на оздоровление и отдых детей                                                                                                                         </t>
  </si>
  <si>
    <t>Потребность в увеличении бюджетных ассигнований и, соответственно, расходов в целях восстановления его платежеспособности; доведение ФОТ в соответствие с утвержденным штатным расписанием МКУ "РЦО"</t>
  </si>
  <si>
    <t xml:space="preserve">Неисполнение бюджетных ассигнований связано с уменьшением доплаты к муниципальной пенсии в связи с увеличением страховой части; </t>
  </si>
  <si>
    <t xml:space="preserve">Потребность в увеличении бюджетных ассигнований и, соответственно, расходов на мероприятия:                                                                                                                                                  - финансовое обеспечение на выполнение муниципального задания на оказание муниципальных услуг (выполнение работ);                                                                                                                                     -  оплата договоров на выполнение работ, оказание услуг, связанных с капитальным ремонтом нефинансовых активов;                                                                                                                                                                                               Поступление (увеличение) межбюджетных трансфертов:                                                                                              - развитию и укреплению материально-технической базы муниципальных домов культуры;                                                                                                                                           - модернизации муниципальных библиотек;                                                                                                               - 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за счет средств резервного фонда Правительства Российской Федерации.              </t>
  </si>
  <si>
    <t xml:space="preserve">Потребность в увеличении бюджетных ассигнований и, соответственно, расходов на мероприятия: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расходы по организации социально-значимых культурно - массовых мероприятий;                                       - расходы на обеспечение деятельности муниципальных казенных учреждений.                                </t>
  </si>
  <si>
    <t>Выделение средств из резервного фонда на мероприятия, связанные с частичной мобилизацией</t>
  </si>
  <si>
    <t>Выделение средств из резервного фонда на предупреждение возникновения неблагоприятной ситуации на территории городского округа Большой Камень, связанной с нападением агрессивных собак на людей и ухудшения санитарно-эпидемиологической обстановки;</t>
  </si>
  <si>
    <t>Потребность в увеличении бюджетных ассигнований и, соответственно, расходов на мероприятия:                                                                                                                                            - финансовое обеспечение на выполнение муниципального задания на оказание муниципальных услуг (выполнение работ);                                                                                                                                                - организация и проведение официальных физкультурных и спортивных мероприятий.                                                                                                                      Поступление межбюджетных трансфертов:                                                                                                                           - на подготовку основания для создания "умных" спортивных площадок;                                                                      - закупку оборудования для создания "умных" спортивных площадок;                                                                         - на развитие спортивной инфраструктуры, находящейся в муниципальной собственности.                                                                                                                                    Остаток неизрасходованных средств сложился по результатам торгов и уточнения начальной максимальной цены контракта</t>
  </si>
  <si>
    <t>снижение расходов на обслуживание государственного (муниципального) внутреннего долга</t>
  </si>
  <si>
    <t>Не в полном объеме освоены средства межбюджетных трансфертов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</si>
  <si>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Потребность в увеличении бюджетных ассигнований и, соответственно, расходов на  на выплаты гражданам, удостоенным звания "Почетный житель городского округа Большой Камень"</t>
  </si>
  <si>
    <t>Обеспечение проведения выборов и референдумов</t>
  </si>
  <si>
    <t>Потребность в увеличении бюджетных ассигнований и, соответственно, расходов на мероприятия:                                                                                                                                                  - приобретение жилых помещений;                                                                                                                                                                             - ремонт и капитальный ремонт объектов коммунальной инфраструктуры;                                                                          - капитальный ремонт и текущее содержание муниципального жилищного фонда.                                                                                                                     Поступление (увеличение) межбюджетных трансфертов:                                                                                              - переселению граждан из аварийного жилищного фонда за счет средств, поступивших от государственной корпорации Фонд содействия реформированию жилищно-коммунального хозяйства.                                                                                                                                                                       Уменьшение межбюджетных трансфертов:                                                                                                                                                          - переселение граждан из аварийного жилищного фонда за счет средств краевого бюджета;                                                                                                                                                                                                                                                                                                                                                                                                                                                                         Остаток неизрасходованных средств сложился по результатам торгов и уточнения начальной максимальной цены контракта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</si>
</sst>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mbria"/>
      <family val="1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name val="Arial"/>
      <family val="2"/>
      <charset val="204"/>
    </font>
    <font>
      <sz val="11"/>
      <color rgb="FFFF000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vertical="center"/>
    </xf>
    <xf numFmtId="1" fontId="2" fillId="0" borderId="1">
      <alignment horizontal="center" vertical="top" shrinkToFit="1"/>
    </xf>
    <xf numFmtId="4" fontId="3" fillId="3" borderId="1">
      <alignment horizontal="right" vertical="top" shrinkToFit="1"/>
    </xf>
    <xf numFmtId="0" fontId="3" fillId="0" borderId="1">
      <alignment vertical="top" wrapText="1"/>
    </xf>
  </cellStyleXfs>
  <cellXfs count="34">
    <xf numFmtId="0" fontId="0" fillId="0" borderId="0" xfId="0"/>
    <xf numFmtId="0" fontId="5" fillId="0" borderId="0" xfId="1" applyNumberFormat="1" applyFont="1" applyAlignment="1" applyProtection="1">
      <alignment vertical="center" wrapText="1"/>
    </xf>
    <xf numFmtId="0" fontId="6" fillId="0" borderId="0" xfId="0" applyFont="1"/>
    <xf numFmtId="0" fontId="7" fillId="0" borderId="0" xfId="1" applyNumberFormat="1" applyFont="1" applyAlignment="1" applyProtection="1">
      <alignment horizontal="right" wrapText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justify" vertical="center" wrapText="1" readingOrder="1"/>
    </xf>
    <xf numFmtId="0" fontId="9" fillId="0" borderId="1" xfId="0" applyFont="1" applyBorder="1" applyAlignment="1">
      <alignment horizontal="justify" vertical="center" wrapText="1" readingOrder="1"/>
    </xf>
    <xf numFmtId="0" fontId="9" fillId="0" borderId="1" xfId="0" applyFont="1" applyBorder="1" applyAlignment="1">
      <alignment horizontal="justify" wrapText="1"/>
    </xf>
    <xf numFmtId="0" fontId="11" fillId="0" borderId="4" xfId="0" applyFont="1" applyBorder="1"/>
    <xf numFmtId="0" fontId="10" fillId="0" borderId="11" xfId="0" applyFont="1" applyBorder="1" applyAlignment="1">
      <alignment horizontal="left" vertical="center" wrapText="1" readingOrder="1"/>
    </xf>
    <xf numFmtId="4" fontId="12" fillId="2" borderId="1" xfId="3" applyNumberFormat="1" applyFont="1" applyFill="1" applyAlignment="1" applyProtection="1">
      <alignment horizontal="right" vertical="center" shrinkToFit="1"/>
    </xf>
    <xf numFmtId="4" fontId="13" fillId="2" borderId="1" xfId="3" applyNumberFormat="1" applyFont="1" applyFill="1" applyAlignment="1" applyProtection="1">
      <alignment horizontal="right" vertical="center" shrinkToFit="1"/>
    </xf>
    <xf numFmtId="0" fontId="14" fillId="0" borderId="11" xfId="0" applyFont="1" applyBorder="1" applyAlignment="1">
      <alignment horizontal="left" vertical="center" wrapText="1" readingOrder="1"/>
    </xf>
    <xf numFmtId="4" fontId="13" fillId="0" borderId="1" xfId="0" applyNumberFormat="1" applyFont="1" applyBorder="1" applyAlignment="1">
      <alignment horizontal="right" vertical="center" wrapText="1" readingOrder="1"/>
    </xf>
    <xf numFmtId="4" fontId="12" fillId="0" borderId="1" xfId="0" applyNumberFormat="1" applyFont="1" applyBorder="1" applyAlignment="1">
      <alignment horizontal="right" vertical="center" wrapText="1" readingOrder="1"/>
    </xf>
    <xf numFmtId="4" fontId="12" fillId="0" borderId="12" xfId="0" applyNumberFormat="1" applyFont="1" applyBorder="1" applyAlignment="1">
      <alignment horizontal="right" vertical="center" wrapText="1" readingOrder="1"/>
    </xf>
    <xf numFmtId="0" fontId="11" fillId="0" borderId="0" xfId="0" applyFont="1" applyBorder="1" applyAlignment="1">
      <alignment vertical="center" wrapText="1"/>
    </xf>
    <xf numFmtId="4" fontId="13" fillId="0" borderId="12" xfId="0" applyNumberFormat="1" applyFont="1" applyBorder="1" applyAlignment="1">
      <alignment horizontal="right" vertical="center" wrapText="1" readingOrder="1"/>
    </xf>
    <xf numFmtId="0" fontId="10" fillId="0" borderId="4" xfId="0" applyFont="1" applyBorder="1"/>
    <xf numFmtId="49" fontId="14" fillId="0" borderId="4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readingOrder="1"/>
    </xf>
    <xf numFmtId="0" fontId="10" fillId="0" borderId="2" xfId="0" applyFont="1" applyBorder="1" applyAlignment="1">
      <alignment horizontal="left" vertical="center" wrapText="1" readingOrder="1"/>
    </xf>
    <xf numFmtId="0" fontId="10" fillId="0" borderId="4" xfId="0" applyFont="1" applyBorder="1" applyAlignment="1">
      <alignment vertical="center" wrapText="1"/>
    </xf>
    <xf numFmtId="0" fontId="4" fillId="0" borderId="0" xfId="1" applyNumberFormat="1" applyFont="1" applyAlignment="1" applyProtection="1">
      <alignment horizontal="center" vertical="center" wrapText="1"/>
    </xf>
    <xf numFmtId="0" fontId="10" fillId="0" borderId="9" xfId="0" applyFont="1" applyBorder="1" applyAlignment="1">
      <alignment horizontal="center" vertical="center" wrapText="1" readingOrder="1"/>
    </xf>
    <xf numFmtId="0" fontId="10" fillId="0" borderId="10" xfId="0" applyFont="1" applyBorder="1" applyAlignment="1">
      <alignment horizontal="center" vertical="center" wrapText="1" readingOrder="1"/>
    </xf>
    <xf numFmtId="0" fontId="15" fillId="0" borderId="2" xfId="0" applyFont="1" applyBorder="1" applyAlignment="1">
      <alignment horizontal="center" vertical="center" wrapText="1" readingOrder="1"/>
    </xf>
    <xf numFmtId="0" fontId="15" fillId="0" borderId="3" xfId="0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wrapText="1" readingOrder="1"/>
    </xf>
    <xf numFmtId="0" fontId="15" fillId="0" borderId="8" xfId="0" applyFont="1" applyBorder="1" applyAlignment="1">
      <alignment horizontal="center" vertical="center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6" xfId="0" applyFont="1" applyBorder="1" applyAlignment="1">
      <alignment horizontal="center" vertical="center" wrapText="1" readingOrder="1"/>
    </xf>
    <xf numFmtId="0" fontId="10" fillId="0" borderId="4" xfId="0" applyFont="1" applyBorder="1" applyAlignment="1">
      <alignment horizontal="center" vertical="center" wrapText="1" readingOrder="1"/>
    </xf>
  </cellXfs>
  <cellStyles count="5">
    <cellStyle name="xl24" xfId="1" xr:uid="{00000000-0005-0000-0000-000000000000}"/>
    <cellStyle name="xl25" xfId="2" xr:uid="{00000000-0005-0000-0000-000001000000}"/>
    <cellStyle name="xl37" xfId="4" xr:uid="{ECD73BAE-4660-4BC8-908D-2D93C448A27B}"/>
    <cellStyle name="xl38" xfId="3" xr:uid="{00000000-0005-0000-0000-000002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tabSelected="1" topLeftCell="A40" workbookViewId="0">
      <selection activeCell="B26" sqref="B26:B27"/>
    </sheetView>
  </sheetViews>
  <sheetFormatPr defaultRowHeight="14.25" x14ac:dyDescent="0.2"/>
  <cols>
    <col min="1" max="1" width="7" style="2" customWidth="1"/>
    <col min="2" max="2" width="31.28515625" style="2" customWidth="1"/>
    <col min="3" max="3" width="18.85546875" style="2" customWidth="1"/>
    <col min="4" max="4" width="20.140625" style="2" customWidth="1"/>
    <col min="5" max="5" width="19.28515625" style="2" customWidth="1"/>
    <col min="6" max="6" width="12.28515625" style="2" customWidth="1"/>
    <col min="7" max="7" width="13.28515625" style="2" customWidth="1"/>
    <col min="8" max="8" width="85.85546875" style="2" customWidth="1"/>
    <col min="9" max="11" width="9.140625" style="2"/>
    <col min="12" max="12" width="8.140625" style="2" customWidth="1"/>
    <col min="13" max="16384" width="9.140625" style="2"/>
  </cols>
  <sheetData>
    <row r="1" spans="1:11" ht="18" x14ac:dyDescent="0.2">
      <c r="A1" s="24" t="s">
        <v>97</v>
      </c>
      <c r="B1" s="24"/>
      <c r="C1" s="24"/>
      <c r="D1" s="24"/>
      <c r="E1" s="24"/>
      <c r="F1" s="24"/>
      <c r="G1" s="24"/>
      <c r="H1" s="24"/>
      <c r="I1" s="1"/>
      <c r="J1" s="1"/>
      <c r="K1" s="1"/>
    </row>
    <row r="2" spans="1:11" x14ac:dyDescent="0.2">
      <c r="H2" s="3"/>
    </row>
    <row r="3" spans="1:11" x14ac:dyDescent="0.2">
      <c r="A3" s="25" t="s">
        <v>4</v>
      </c>
      <c r="B3" s="25" t="s">
        <v>0</v>
      </c>
      <c r="C3" s="27" t="s">
        <v>98</v>
      </c>
      <c r="D3" s="27" t="s">
        <v>77</v>
      </c>
      <c r="E3" s="27" t="s">
        <v>99</v>
      </c>
      <c r="F3" s="31" t="s">
        <v>2</v>
      </c>
      <c r="G3" s="29" t="s">
        <v>3</v>
      </c>
      <c r="H3" s="33" t="s">
        <v>83</v>
      </c>
      <c r="K3" s="4"/>
    </row>
    <row r="4" spans="1:11" ht="49.5" customHeight="1" x14ac:dyDescent="0.2">
      <c r="A4" s="26"/>
      <c r="B4" s="26"/>
      <c r="C4" s="28"/>
      <c r="D4" s="28"/>
      <c r="E4" s="28"/>
      <c r="F4" s="32"/>
      <c r="G4" s="30"/>
      <c r="H4" s="33"/>
    </row>
    <row r="5" spans="1:11" ht="27" customHeight="1" x14ac:dyDescent="0.2">
      <c r="A5" s="18"/>
      <c r="B5" s="12" t="s">
        <v>1</v>
      </c>
      <c r="C5" s="13">
        <f>C6+C17+C19+C24+C29+C36+C41+C46+C48+C50</f>
        <v>1682558490.98</v>
      </c>
      <c r="D5" s="13">
        <f>D6+D15+D17+D19+D24+D29+D36+D39+D41+D46+D48+D50</f>
        <v>2212395540.7000003</v>
      </c>
      <c r="E5" s="13">
        <f>E6+E15+E17+E19+E24+E29+E36+E39+E41+E46+E48+E50</f>
        <v>2068882071.2100003</v>
      </c>
      <c r="F5" s="13">
        <f>E5/C5*100</f>
        <v>122.96048442304001</v>
      </c>
      <c r="G5" s="13">
        <f>E5/D5*100</f>
        <v>93.513209240848838</v>
      </c>
      <c r="H5" s="5"/>
    </row>
    <row r="6" spans="1:11" ht="34.5" customHeight="1" x14ac:dyDescent="0.2">
      <c r="A6" s="19" t="s">
        <v>5</v>
      </c>
      <c r="B6" s="12" t="s">
        <v>76</v>
      </c>
      <c r="C6" s="11">
        <f>SUM(C7:C14)</f>
        <v>159227208.99000001</v>
      </c>
      <c r="D6" s="11">
        <f t="shared" ref="D6:E6" si="0">SUM(D7:D14)</f>
        <v>186905216.56</v>
      </c>
      <c r="E6" s="11">
        <f t="shared" si="0"/>
        <v>166146240.53</v>
      </c>
      <c r="F6" s="13">
        <f>E6/C6*100</f>
        <v>104.34538266662359</v>
      </c>
      <c r="G6" s="13">
        <f t="shared" ref="G6:G49" si="1">E6/D6*100</f>
        <v>88.893313727636922</v>
      </c>
      <c r="H6" s="6"/>
    </row>
    <row r="7" spans="1:11" ht="70.5" customHeight="1" x14ac:dyDescent="0.2">
      <c r="A7" s="20" t="s">
        <v>9</v>
      </c>
      <c r="B7" s="9" t="s">
        <v>42</v>
      </c>
      <c r="C7" s="10">
        <v>2806461</v>
      </c>
      <c r="D7" s="10">
        <v>2207313.15</v>
      </c>
      <c r="E7" s="10">
        <v>1997791.74</v>
      </c>
      <c r="F7" s="14">
        <f t="shared" ref="F7:F14" si="2">E7/C7*100</f>
        <v>71.185444586616384</v>
      </c>
      <c r="G7" s="14">
        <f>E7/D7*100</f>
        <v>90.507852952355222</v>
      </c>
      <c r="H7" s="21" t="s">
        <v>106</v>
      </c>
    </row>
    <row r="8" spans="1:11" ht="85.5" x14ac:dyDescent="0.2">
      <c r="A8" s="20" t="s">
        <v>10</v>
      </c>
      <c r="B8" s="9" t="s">
        <v>43</v>
      </c>
      <c r="C8" s="10">
        <v>12587195.960000001</v>
      </c>
      <c r="D8" s="10">
        <v>12154699.65</v>
      </c>
      <c r="E8" s="10">
        <v>11876482.98</v>
      </c>
      <c r="F8" s="14">
        <f t="shared" si="2"/>
        <v>94.353683042207919</v>
      </c>
      <c r="G8" s="14">
        <f t="shared" si="1"/>
        <v>97.711036241031266</v>
      </c>
      <c r="H8" s="21" t="s">
        <v>107</v>
      </c>
    </row>
    <row r="9" spans="1:11" ht="122.25" customHeight="1" x14ac:dyDescent="0.2">
      <c r="A9" s="20" t="s">
        <v>11</v>
      </c>
      <c r="B9" s="9" t="s">
        <v>44</v>
      </c>
      <c r="C9" s="10">
        <v>94233770.189999998</v>
      </c>
      <c r="D9" s="10">
        <v>99255005.75</v>
      </c>
      <c r="E9" s="10">
        <v>94043541.840000004</v>
      </c>
      <c r="F9" s="14">
        <f t="shared" si="2"/>
        <v>99.798131445217095</v>
      </c>
      <c r="G9" s="14">
        <f t="shared" si="1"/>
        <v>94.749419567687653</v>
      </c>
      <c r="H9" s="21" t="s">
        <v>115</v>
      </c>
    </row>
    <row r="10" spans="1:11" ht="28.5" x14ac:dyDescent="0.2">
      <c r="A10" s="20" t="s">
        <v>12</v>
      </c>
      <c r="B10" s="9" t="s">
        <v>45</v>
      </c>
      <c r="C10" s="10">
        <v>383405.22</v>
      </c>
      <c r="D10" s="10">
        <v>412528</v>
      </c>
      <c r="E10" s="10">
        <v>412528</v>
      </c>
      <c r="F10" s="14">
        <f t="shared" si="2"/>
        <v>107.59582250862418</v>
      </c>
      <c r="G10" s="14">
        <f t="shared" si="1"/>
        <v>100</v>
      </c>
      <c r="H10" s="21" t="s">
        <v>95</v>
      </c>
    </row>
    <row r="11" spans="1:11" ht="85.5" x14ac:dyDescent="0.2">
      <c r="A11" s="20" t="s">
        <v>13</v>
      </c>
      <c r="B11" s="9" t="s">
        <v>46</v>
      </c>
      <c r="C11" s="10">
        <v>2389715.4700000002</v>
      </c>
      <c r="D11" s="10">
        <v>2540467.0499999998</v>
      </c>
      <c r="E11" s="10">
        <v>2539298.19</v>
      </c>
      <c r="F11" s="14">
        <f t="shared" si="2"/>
        <v>106.25943640060211</v>
      </c>
      <c r="G11" s="14">
        <f t="shared" si="1"/>
        <v>99.953990349924055</v>
      </c>
      <c r="H11" s="21" t="s">
        <v>108</v>
      </c>
    </row>
    <row r="12" spans="1:11" ht="28.5" x14ac:dyDescent="0.2">
      <c r="A12" s="20" t="s">
        <v>90</v>
      </c>
      <c r="B12" s="9" t="s">
        <v>135</v>
      </c>
      <c r="C12" s="10">
        <v>0</v>
      </c>
      <c r="D12" s="10">
        <v>7329414.5499999998</v>
      </c>
      <c r="E12" s="10">
        <v>7329414.5499999998</v>
      </c>
      <c r="F12" s="14" t="s">
        <v>80</v>
      </c>
      <c r="G12" s="14">
        <f t="shared" si="1"/>
        <v>100</v>
      </c>
      <c r="H12" s="22" t="s">
        <v>109</v>
      </c>
    </row>
    <row r="13" spans="1:11" ht="90.75" customHeight="1" x14ac:dyDescent="0.2">
      <c r="A13" s="20" t="s">
        <v>14</v>
      </c>
      <c r="B13" s="9" t="s">
        <v>48</v>
      </c>
      <c r="C13" s="10">
        <v>2799798</v>
      </c>
      <c r="D13" s="10">
        <v>12864259.970000001</v>
      </c>
      <c r="E13" s="10">
        <v>0</v>
      </c>
      <c r="F13" s="14">
        <f t="shared" si="2"/>
        <v>0</v>
      </c>
      <c r="G13" s="14">
        <f t="shared" si="1"/>
        <v>0</v>
      </c>
      <c r="H13" s="22" t="s">
        <v>110</v>
      </c>
    </row>
    <row r="14" spans="1:11" ht="110.25" customHeight="1" x14ac:dyDescent="0.2">
      <c r="A14" s="20" t="s">
        <v>15</v>
      </c>
      <c r="B14" s="9" t="s">
        <v>47</v>
      </c>
      <c r="C14" s="10">
        <v>44026863.149999999</v>
      </c>
      <c r="D14" s="10">
        <v>50141528.439999998</v>
      </c>
      <c r="E14" s="10">
        <v>47947183.229999997</v>
      </c>
      <c r="F14" s="14">
        <f t="shared" si="2"/>
        <v>108.90438200569372</v>
      </c>
      <c r="G14" s="15">
        <f t="shared" si="1"/>
        <v>95.623697006712149</v>
      </c>
      <c r="H14" s="23" t="s">
        <v>111</v>
      </c>
    </row>
    <row r="15" spans="1:11" ht="30" x14ac:dyDescent="0.2">
      <c r="A15" s="19" t="s">
        <v>100</v>
      </c>
      <c r="B15" s="12" t="s">
        <v>103</v>
      </c>
      <c r="C15" s="11">
        <f t="shared" ref="C15" si="3">C16</f>
        <v>0</v>
      </c>
      <c r="D15" s="11">
        <f>D16</f>
        <v>875505</v>
      </c>
      <c r="E15" s="11">
        <f t="shared" ref="E15:G15" si="4">E16</f>
        <v>765705</v>
      </c>
      <c r="F15" s="14" t="s">
        <v>80</v>
      </c>
      <c r="G15" s="11">
        <f t="shared" si="4"/>
        <v>87.458666712354585</v>
      </c>
      <c r="H15" s="8"/>
    </row>
    <row r="16" spans="1:11" ht="28.5" x14ac:dyDescent="0.2">
      <c r="A16" s="20" t="s">
        <v>101</v>
      </c>
      <c r="B16" s="9" t="s">
        <v>102</v>
      </c>
      <c r="C16" s="10">
        <v>0</v>
      </c>
      <c r="D16" s="10">
        <v>875505</v>
      </c>
      <c r="E16" s="10">
        <v>765705</v>
      </c>
      <c r="F16" s="14" t="s">
        <v>80</v>
      </c>
      <c r="G16" s="15">
        <f t="shared" si="1"/>
        <v>87.458666712354585</v>
      </c>
      <c r="H16" s="23" t="s">
        <v>129</v>
      </c>
    </row>
    <row r="17" spans="1:8" ht="60" x14ac:dyDescent="0.2">
      <c r="A17" s="19" t="s">
        <v>6</v>
      </c>
      <c r="B17" s="12" t="s">
        <v>49</v>
      </c>
      <c r="C17" s="11">
        <f>C18</f>
        <v>20611241.309999999</v>
      </c>
      <c r="D17" s="11">
        <f t="shared" ref="D17:E17" si="5">D18</f>
        <v>24361588.02</v>
      </c>
      <c r="E17" s="11">
        <f t="shared" si="5"/>
        <v>24344607.879999999</v>
      </c>
      <c r="F17" s="13">
        <f>E17/C17*100</f>
        <v>118.11325438312478</v>
      </c>
      <c r="G17" s="17">
        <f t="shared" si="1"/>
        <v>99.930299535539064</v>
      </c>
      <c r="H17" s="8"/>
    </row>
    <row r="18" spans="1:8" ht="71.25" x14ac:dyDescent="0.2">
      <c r="A18" s="20" t="s">
        <v>84</v>
      </c>
      <c r="B18" s="9" t="s">
        <v>85</v>
      </c>
      <c r="C18" s="10">
        <v>20611241.309999999</v>
      </c>
      <c r="D18" s="10">
        <v>24361588.02</v>
      </c>
      <c r="E18" s="10">
        <v>24344607.879999999</v>
      </c>
      <c r="F18" s="14">
        <f t="shared" ref="F18:F51" si="6">E18/C18*100</f>
        <v>118.11325438312478</v>
      </c>
      <c r="G18" s="14">
        <f t="shared" si="1"/>
        <v>99.930299535539064</v>
      </c>
      <c r="H18" s="23" t="s">
        <v>96</v>
      </c>
    </row>
    <row r="19" spans="1:8" ht="34.5" customHeight="1" x14ac:dyDescent="0.2">
      <c r="A19" s="19" t="s">
        <v>7</v>
      </c>
      <c r="B19" s="12" t="s">
        <v>50</v>
      </c>
      <c r="C19" s="11">
        <f>C20+C21+C22+C23</f>
        <v>116146893.44</v>
      </c>
      <c r="D19" s="11">
        <f t="shared" ref="D19:E19" si="7">D20+D21+D22+D23</f>
        <v>308664738.50999999</v>
      </c>
      <c r="E19" s="11">
        <f t="shared" si="7"/>
        <v>244603711.25</v>
      </c>
      <c r="F19" s="13">
        <f>E19/C19*100</f>
        <v>210.59858254096065</v>
      </c>
      <c r="G19" s="13">
        <f t="shared" si="1"/>
        <v>79.245757850657569</v>
      </c>
      <c r="H19" s="7"/>
    </row>
    <row r="20" spans="1:8" ht="50.25" customHeight="1" x14ac:dyDescent="0.2">
      <c r="A20" s="20" t="s">
        <v>16</v>
      </c>
      <c r="B20" s="9" t="s">
        <v>51</v>
      </c>
      <c r="C20" s="10">
        <v>571545.77</v>
      </c>
      <c r="D20" s="10">
        <v>2138565.44</v>
      </c>
      <c r="E20" s="10">
        <v>1965393.46</v>
      </c>
      <c r="F20" s="14">
        <f t="shared" si="6"/>
        <v>343.87332794012281</v>
      </c>
      <c r="G20" s="14">
        <f t="shared" si="1"/>
        <v>91.902423149604445</v>
      </c>
      <c r="H20" s="23" t="s">
        <v>112</v>
      </c>
    </row>
    <row r="21" spans="1:8" ht="80.25" customHeight="1" x14ac:dyDescent="0.2">
      <c r="A21" s="20" t="s">
        <v>17</v>
      </c>
      <c r="B21" s="9" t="s">
        <v>52</v>
      </c>
      <c r="C21" s="10">
        <v>7444217.54</v>
      </c>
      <c r="D21" s="10">
        <v>40080581.18</v>
      </c>
      <c r="E21" s="10">
        <v>40076727.020000003</v>
      </c>
      <c r="F21" s="14">
        <f t="shared" si="6"/>
        <v>538.36050336594553</v>
      </c>
      <c r="G21" s="14">
        <f t="shared" si="1"/>
        <v>99.990383971772545</v>
      </c>
      <c r="H21" s="23" t="s">
        <v>113</v>
      </c>
    </row>
    <row r="22" spans="1:8" ht="242.25" x14ac:dyDescent="0.2">
      <c r="A22" s="20" t="s">
        <v>18</v>
      </c>
      <c r="B22" s="9" t="s">
        <v>53</v>
      </c>
      <c r="C22" s="10">
        <v>100181130.13</v>
      </c>
      <c r="D22" s="10">
        <v>259345075.52000001</v>
      </c>
      <c r="E22" s="10">
        <v>201848775.31999999</v>
      </c>
      <c r="F22" s="14">
        <f t="shared" si="6"/>
        <v>201.48382740149867</v>
      </c>
      <c r="G22" s="15">
        <f t="shared" si="1"/>
        <v>77.830193966584076</v>
      </c>
      <c r="H22" s="23" t="s">
        <v>114</v>
      </c>
    </row>
    <row r="23" spans="1:8" ht="90.75" customHeight="1" x14ac:dyDescent="0.2">
      <c r="A23" s="20" t="s">
        <v>19</v>
      </c>
      <c r="B23" s="9" t="s">
        <v>79</v>
      </c>
      <c r="C23" s="10">
        <v>7950000</v>
      </c>
      <c r="D23" s="10">
        <v>7100516.3700000001</v>
      </c>
      <c r="E23" s="10">
        <v>712815.45</v>
      </c>
      <c r="F23" s="14">
        <f t="shared" si="6"/>
        <v>8.966232075471698</v>
      </c>
      <c r="G23" s="14">
        <f t="shared" si="1"/>
        <v>10.038924112782519</v>
      </c>
      <c r="H23" s="23" t="s">
        <v>116</v>
      </c>
    </row>
    <row r="24" spans="1:8" ht="27" customHeight="1" x14ac:dyDescent="0.2">
      <c r="A24" s="19" t="s">
        <v>8</v>
      </c>
      <c r="B24" s="12" t="s">
        <v>78</v>
      </c>
      <c r="C24" s="11">
        <f>SUM(C25:C28)</f>
        <v>540967141.26999998</v>
      </c>
      <c r="D24" s="11">
        <f t="shared" ref="D24:E24" si="8">SUM(D25:D28)</f>
        <v>331260180.13999999</v>
      </c>
      <c r="E24" s="11">
        <f t="shared" si="8"/>
        <v>311475591.38999999</v>
      </c>
      <c r="F24" s="13">
        <f t="shared" si="6"/>
        <v>57.577543556299041</v>
      </c>
      <c r="G24" s="13">
        <f t="shared" si="1"/>
        <v>94.027477512800218</v>
      </c>
      <c r="H24" s="6"/>
    </row>
    <row r="25" spans="1:8" ht="206.25" customHeight="1" x14ac:dyDescent="0.2">
      <c r="A25" s="20" t="s">
        <v>20</v>
      </c>
      <c r="B25" s="9" t="s">
        <v>54</v>
      </c>
      <c r="C25" s="10">
        <v>34791651.119999997</v>
      </c>
      <c r="D25" s="10">
        <v>67785658.219999999</v>
      </c>
      <c r="E25" s="10">
        <v>65200586.350000001</v>
      </c>
      <c r="F25" s="14">
        <f t="shared" si="6"/>
        <v>187.40296666322746</v>
      </c>
      <c r="G25" s="14">
        <f t="shared" si="1"/>
        <v>96.186402938494624</v>
      </c>
      <c r="H25" s="23" t="s">
        <v>136</v>
      </c>
    </row>
    <row r="26" spans="1:8" ht="123" customHeight="1" x14ac:dyDescent="0.2">
      <c r="A26" s="20" t="s">
        <v>21</v>
      </c>
      <c r="B26" s="9" t="s">
        <v>55</v>
      </c>
      <c r="C26" s="10">
        <v>433542247.77999997</v>
      </c>
      <c r="D26" s="10">
        <v>20682409.75</v>
      </c>
      <c r="E26" s="10">
        <v>17539733.649999999</v>
      </c>
      <c r="F26" s="14">
        <f t="shared" si="6"/>
        <v>4.0456803782824169</v>
      </c>
      <c r="G26" s="14">
        <f t="shared" si="1"/>
        <v>84.805077657839163</v>
      </c>
      <c r="H26" s="23" t="s">
        <v>117</v>
      </c>
    </row>
    <row r="27" spans="1:8" ht="242.25" x14ac:dyDescent="0.2">
      <c r="A27" s="20" t="s">
        <v>22</v>
      </c>
      <c r="B27" s="9" t="s">
        <v>56</v>
      </c>
      <c r="C27" s="10">
        <v>56848606.93</v>
      </c>
      <c r="D27" s="10">
        <v>202202677.21000001</v>
      </c>
      <c r="E27" s="10">
        <v>188475817.31</v>
      </c>
      <c r="F27" s="14">
        <f t="shared" si="6"/>
        <v>331.53990482489382</v>
      </c>
      <c r="G27" s="14">
        <f t="shared" si="1"/>
        <v>93.211336224918611</v>
      </c>
      <c r="H27" s="23" t="s">
        <v>118</v>
      </c>
    </row>
    <row r="28" spans="1:8" ht="53.25" customHeight="1" x14ac:dyDescent="0.2">
      <c r="A28" s="20" t="s">
        <v>23</v>
      </c>
      <c r="B28" s="9" t="s">
        <v>57</v>
      </c>
      <c r="C28" s="10">
        <v>15784635.439999999</v>
      </c>
      <c r="D28" s="10">
        <v>40589434.960000001</v>
      </c>
      <c r="E28" s="10">
        <v>40259454.079999998</v>
      </c>
      <c r="F28" s="14">
        <f t="shared" si="6"/>
        <v>255.05469691101084</v>
      </c>
      <c r="G28" s="14">
        <f t="shared" si="1"/>
        <v>99.187027657997234</v>
      </c>
      <c r="H28" s="23" t="s">
        <v>119</v>
      </c>
    </row>
    <row r="29" spans="1:8" ht="27" customHeight="1" x14ac:dyDescent="0.2">
      <c r="A29" s="19" t="s">
        <v>24</v>
      </c>
      <c r="B29" s="12" t="s">
        <v>58</v>
      </c>
      <c r="C29" s="11">
        <f>SUM(C30:C35)</f>
        <v>703694640.57999992</v>
      </c>
      <c r="D29" s="11">
        <f t="shared" ref="D29:E29" si="9">SUM(D30:D35)</f>
        <v>1032903659.5699999</v>
      </c>
      <c r="E29" s="11">
        <f t="shared" si="9"/>
        <v>1002847263.14</v>
      </c>
      <c r="F29" s="13">
        <f t="shared" si="6"/>
        <v>142.5117096690451</v>
      </c>
      <c r="G29" s="13">
        <f t="shared" si="1"/>
        <v>97.090106502041778</v>
      </c>
      <c r="H29" s="8"/>
    </row>
    <row r="30" spans="1:8" ht="185.25" x14ac:dyDescent="0.2">
      <c r="A30" s="20" t="s">
        <v>25</v>
      </c>
      <c r="B30" s="9" t="s">
        <v>59</v>
      </c>
      <c r="C30" s="10">
        <v>309641415.94999999</v>
      </c>
      <c r="D30" s="10">
        <v>368673901.81</v>
      </c>
      <c r="E30" s="10">
        <v>360659854.5</v>
      </c>
      <c r="F30" s="14">
        <f t="shared" si="6"/>
        <v>116.47661970330168</v>
      </c>
      <c r="G30" s="14">
        <f t="shared" si="1"/>
        <v>97.826250442286494</v>
      </c>
      <c r="H30" s="23" t="s">
        <v>120</v>
      </c>
    </row>
    <row r="31" spans="1:8" ht="242.25" x14ac:dyDescent="0.2">
      <c r="A31" s="20" t="s">
        <v>26</v>
      </c>
      <c r="B31" s="9" t="s">
        <v>60</v>
      </c>
      <c r="C31" s="10">
        <v>325264492.38999999</v>
      </c>
      <c r="D31" s="10">
        <v>571104005.05999994</v>
      </c>
      <c r="E31" s="10">
        <v>549274837.54999995</v>
      </c>
      <c r="F31" s="14">
        <f t="shared" si="6"/>
        <v>168.87021190477998</v>
      </c>
      <c r="G31" s="14">
        <f t="shared" si="1"/>
        <v>96.177724667207215</v>
      </c>
      <c r="H31" s="23" t="s">
        <v>121</v>
      </c>
    </row>
    <row r="32" spans="1:8" ht="36.75" customHeight="1" x14ac:dyDescent="0.2">
      <c r="A32" s="20" t="s">
        <v>27</v>
      </c>
      <c r="B32" s="9" t="s">
        <v>61</v>
      </c>
      <c r="C32" s="10">
        <v>46987176.369999997</v>
      </c>
      <c r="D32" s="10">
        <v>53790205.979999997</v>
      </c>
      <c r="E32" s="10">
        <v>53605715.390000001</v>
      </c>
      <c r="F32" s="14">
        <f t="shared" si="6"/>
        <v>114.08584114074527</v>
      </c>
      <c r="G32" s="14">
        <f t="shared" si="1"/>
        <v>99.657018249625978</v>
      </c>
      <c r="H32" s="23" t="s">
        <v>122</v>
      </c>
    </row>
    <row r="33" spans="1:8" ht="42.75" x14ac:dyDescent="0.2">
      <c r="A33" s="20" t="s">
        <v>28</v>
      </c>
      <c r="B33" s="9" t="s">
        <v>62</v>
      </c>
      <c r="C33" s="10">
        <v>258800</v>
      </c>
      <c r="D33" s="10">
        <v>36900</v>
      </c>
      <c r="E33" s="10">
        <v>36900</v>
      </c>
      <c r="F33" s="14">
        <f t="shared" si="6"/>
        <v>14.258114374034003</v>
      </c>
      <c r="G33" s="14">
        <f t="shared" si="1"/>
        <v>100</v>
      </c>
      <c r="H33" s="23" t="s">
        <v>123</v>
      </c>
    </row>
    <row r="34" spans="1:8" ht="35.25" customHeight="1" x14ac:dyDescent="0.2">
      <c r="A34" s="20" t="s">
        <v>29</v>
      </c>
      <c r="B34" s="9" t="s">
        <v>63</v>
      </c>
      <c r="C34" s="10">
        <v>1564365.21</v>
      </c>
      <c r="D34" s="10">
        <v>4235018.46</v>
      </c>
      <c r="E34" s="10">
        <v>4235018.46</v>
      </c>
      <c r="F34" s="14">
        <f t="shared" si="6"/>
        <v>270.71801603156337</v>
      </c>
      <c r="G34" s="14">
        <f t="shared" si="1"/>
        <v>100</v>
      </c>
      <c r="H34" s="23" t="s">
        <v>124</v>
      </c>
    </row>
    <row r="35" spans="1:8" ht="55.5" customHeight="1" x14ac:dyDescent="0.2">
      <c r="A35" s="20" t="s">
        <v>30</v>
      </c>
      <c r="B35" s="9" t="s">
        <v>64</v>
      </c>
      <c r="C35" s="10">
        <v>19978390.66</v>
      </c>
      <c r="D35" s="10">
        <v>35063628.259999998</v>
      </c>
      <c r="E35" s="10">
        <v>35034937.240000002</v>
      </c>
      <c r="F35" s="14">
        <f t="shared" si="6"/>
        <v>175.36416138936389</v>
      </c>
      <c r="G35" s="14">
        <f t="shared" si="1"/>
        <v>99.918174411993959</v>
      </c>
      <c r="H35" s="21" t="s">
        <v>125</v>
      </c>
    </row>
    <row r="36" spans="1:8" ht="34.5" customHeight="1" x14ac:dyDescent="0.2">
      <c r="A36" s="19" t="s">
        <v>31</v>
      </c>
      <c r="B36" s="12" t="s">
        <v>65</v>
      </c>
      <c r="C36" s="11">
        <f>SUM(C37:C38)</f>
        <v>61194318.489999995</v>
      </c>
      <c r="D36" s="11">
        <f t="shared" ref="D36:E36" si="10">SUM(D37:D38)</f>
        <v>169348511.24000001</v>
      </c>
      <c r="E36" s="11">
        <f t="shared" si="10"/>
        <v>168117974.97999999</v>
      </c>
      <c r="F36" s="13">
        <f t="shared" si="6"/>
        <v>274.72807791375732</v>
      </c>
      <c r="G36" s="13">
        <f t="shared" si="1"/>
        <v>99.273370488473844</v>
      </c>
      <c r="H36" s="6"/>
    </row>
    <row r="37" spans="1:8" ht="212.25" customHeight="1" x14ac:dyDescent="0.2">
      <c r="A37" s="20" t="s">
        <v>32</v>
      </c>
      <c r="B37" s="9" t="s">
        <v>66</v>
      </c>
      <c r="C37" s="10">
        <v>47590518.259999998</v>
      </c>
      <c r="D37" s="10">
        <v>146161824.13</v>
      </c>
      <c r="E37" s="10">
        <v>145497742.66999999</v>
      </c>
      <c r="F37" s="14">
        <f t="shared" si="6"/>
        <v>305.72842656410273</v>
      </c>
      <c r="G37" s="14">
        <f t="shared" si="1"/>
        <v>99.545653275776473</v>
      </c>
      <c r="H37" s="23" t="s">
        <v>127</v>
      </c>
    </row>
    <row r="38" spans="1:8" ht="57" x14ac:dyDescent="0.2">
      <c r="A38" s="20" t="s">
        <v>33</v>
      </c>
      <c r="B38" s="9" t="s">
        <v>67</v>
      </c>
      <c r="C38" s="10">
        <v>13603800.23</v>
      </c>
      <c r="D38" s="10">
        <v>23186687.109999999</v>
      </c>
      <c r="E38" s="10">
        <v>22620232.309999999</v>
      </c>
      <c r="F38" s="14">
        <f t="shared" si="6"/>
        <v>166.27877451564135</v>
      </c>
      <c r="G38" s="14">
        <f t="shared" si="1"/>
        <v>97.55698260250513</v>
      </c>
      <c r="H38" s="23" t="s">
        <v>128</v>
      </c>
    </row>
    <row r="39" spans="1:8" ht="15.75" x14ac:dyDescent="0.2">
      <c r="A39" s="19" t="s">
        <v>91</v>
      </c>
      <c r="B39" s="12" t="s">
        <v>92</v>
      </c>
      <c r="C39" s="11">
        <f>C40</f>
        <v>0</v>
      </c>
      <c r="D39" s="11">
        <f t="shared" ref="D39:E39" si="11">D40</f>
        <v>1600000</v>
      </c>
      <c r="E39" s="11">
        <f t="shared" si="11"/>
        <v>1600000</v>
      </c>
      <c r="F39" s="14" t="s">
        <v>80</v>
      </c>
      <c r="G39" s="13">
        <f t="shared" si="1"/>
        <v>100</v>
      </c>
      <c r="H39" s="16"/>
    </row>
    <row r="40" spans="1:8" ht="57" customHeight="1" x14ac:dyDescent="0.2">
      <c r="A40" s="20" t="s">
        <v>93</v>
      </c>
      <c r="B40" s="9" t="s">
        <v>94</v>
      </c>
      <c r="C40" s="10">
        <v>0</v>
      </c>
      <c r="D40" s="10">
        <v>1600000</v>
      </c>
      <c r="E40" s="10">
        <v>1600000</v>
      </c>
      <c r="F40" s="14" t="s">
        <v>80</v>
      </c>
      <c r="G40" s="15">
        <f t="shared" si="1"/>
        <v>100</v>
      </c>
      <c r="H40" s="23" t="s">
        <v>130</v>
      </c>
    </row>
    <row r="41" spans="1:8" ht="27.75" customHeight="1" x14ac:dyDescent="0.2">
      <c r="A41" s="19" t="s">
        <v>34</v>
      </c>
      <c r="B41" s="12" t="s">
        <v>68</v>
      </c>
      <c r="C41" s="11">
        <f>SUM(C42:C45)</f>
        <v>42584416.379999995</v>
      </c>
      <c r="D41" s="11">
        <f t="shared" ref="D41:E41" si="12">SUM(D42:D45)</f>
        <v>43466543.380000003</v>
      </c>
      <c r="E41" s="11">
        <f t="shared" si="12"/>
        <v>40217657.160000004</v>
      </c>
      <c r="F41" s="13">
        <f t="shared" ref="F41" si="13">E41/C41*100</f>
        <v>94.442194067237352</v>
      </c>
      <c r="G41" s="13">
        <f t="shared" si="1"/>
        <v>92.525547312108358</v>
      </c>
      <c r="H41" s="5"/>
    </row>
    <row r="42" spans="1:8" ht="28.5" x14ac:dyDescent="0.2">
      <c r="A42" s="20" t="s">
        <v>35</v>
      </c>
      <c r="B42" s="9" t="s">
        <v>69</v>
      </c>
      <c r="C42" s="10">
        <v>1321275.1200000001</v>
      </c>
      <c r="D42" s="10">
        <v>1265572.0900000001</v>
      </c>
      <c r="E42" s="10">
        <v>1251981.77</v>
      </c>
      <c r="F42" s="14">
        <f t="shared" si="6"/>
        <v>94.755569907348274</v>
      </c>
      <c r="G42" s="14">
        <f t="shared" si="1"/>
        <v>98.926152045593867</v>
      </c>
      <c r="H42" s="23" t="s">
        <v>126</v>
      </c>
    </row>
    <row r="43" spans="1:8" ht="48.75" customHeight="1" x14ac:dyDescent="0.2">
      <c r="A43" s="20" t="s">
        <v>104</v>
      </c>
      <c r="B43" s="9" t="s">
        <v>105</v>
      </c>
      <c r="C43" s="10">
        <v>0</v>
      </c>
      <c r="D43" s="10">
        <v>149500</v>
      </c>
      <c r="E43" s="10">
        <v>138000</v>
      </c>
      <c r="F43" s="14" t="s">
        <v>80</v>
      </c>
      <c r="G43" s="14">
        <f t="shared" si="1"/>
        <v>92.307692307692307</v>
      </c>
      <c r="H43" s="23" t="s">
        <v>134</v>
      </c>
    </row>
    <row r="44" spans="1:8" ht="57" x14ac:dyDescent="0.2">
      <c r="A44" s="20" t="s">
        <v>36</v>
      </c>
      <c r="B44" s="9" t="s">
        <v>70</v>
      </c>
      <c r="C44" s="10">
        <v>37848141.259999998</v>
      </c>
      <c r="D44" s="10">
        <v>37936340.979999997</v>
      </c>
      <c r="E44" s="10">
        <v>34712545.079999998</v>
      </c>
      <c r="F44" s="14">
        <f t="shared" si="6"/>
        <v>91.715323195240046</v>
      </c>
      <c r="G44" s="14">
        <f t="shared" si="1"/>
        <v>91.502090563505902</v>
      </c>
      <c r="H44" s="23" t="s">
        <v>133</v>
      </c>
    </row>
    <row r="45" spans="1:8" ht="66.75" customHeight="1" x14ac:dyDescent="0.2">
      <c r="A45" s="20" t="s">
        <v>37</v>
      </c>
      <c r="B45" s="9" t="s">
        <v>71</v>
      </c>
      <c r="C45" s="10">
        <v>3415000</v>
      </c>
      <c r="D45" s="10">
        <v>4115130.31</v>
      </c>
      <c r="E45" s="10">
        <v>4115130.31</v>
      </c>
      <c r="F45" s="14">
        <f t="shared" si="6"/>
        <v>120.5016196193265</v>
      </c>
      <c r="G45" s="14">
        <f t="shared" si="1"/>
        <v>100</v>
      </c>
      <c r="H45" s="23" t="s">
        <v>81</v>
      </c>
    </row>
    <row r="46" spans="1:8" ht="35.25" customHeight="1" x14ac:dyDescent="0.2">
      <c r="A46" s="19" t="s">
        <v>38</v>
      </c>
      <c r="B46" s="12" t="s">
        <v>72</v>
      </c>
      <c r="C46" s="11">
        <f>C47</f>
        <v>29526623.949999999</v>
      </c>
      <c r="D46" s="11">
        <f t="shared" ref="D46:E46" si="14">D47</f>
        <v>107899217.20999999</v>
      </c>
      <c r="E46" s="11">
        <f t="shared" si="14"/>
        <v>103652939.26000001</v>
      </c>
      <c r="F46" s="13">
        <f t="shared" ref="F46:F48" si="15">E46/C46*100</f>
        <v>351.04907162947086</v>
      </c>
      <c r="G46" s="13">
        <f t="shared" si="1"/>
        <v>96.064588734007557</v>
      </c>
      <c r="H46" s="6"/>
    </row>
    <row r="47" spans="1:8" ht="185.25" x14ac:dyDescent="0.2">
      <c r="A47" s="20" t="s">
        <v>39</v>
      </c>
      <c r="B47" s="9" t="s">
        <v>73</v>
      </c>
      <c r="C47" s="10">
        <v>29526623.949999999</v>
      </c>
      <c r="D47" s="10">
        <v>107899217.20999999</v>
      </c>
      <c r="E47" s="10">
        <v>103652939.26000001</v>
      </c>
      <c r="F47" s="14">
        <f t="shared" si="6"/>
        <v>351.04907162947086</v>
      </c>
      <c r="G47" s="14">
        <f t="shared" si="1"/>
        <v>96.064588734007557</v>
      </c>
      <c r="H47" s="23" t="s">
        <v>131</v>
      </c>
    </row>
    <row r="48" spans="1:8" ht="36" customHeight="1" x14ac:dyDescent="0.2">
      <c r="A48" s="19" t="s">
        <v>40</v>
      </c>
      <c r="B48" s="12" t="s">
        <v>74</v>
      </c>
      <c r="C48" s="11">
        <f>C49</f>
        <v>4169906.57</v>
      </c>
      <c r="D48" s="11">
        <f t="shared" ref="D48:E48" si="16">D49</f>
        <v>5037097.2300000004</v>
      </c>
      <c r="E48" s="11">
        <f t="shared" si="16"/>
        <v>5037097.2300000004</v>
      </c>
      <c r="F48" s="13">
        <f t="shared" si="15"/>
        <v>120.79640503791913</v>
      </c>
      <c r="G48" s="13">
        <f t="shared" si="1"/>
        <v>100</v>
      </c>
      <c r="H48" s="6"/>
    </row>
    <row r="49" spans="1:8" ht="52.5" customHeight="1" x14ac:dyDescent="0.2">
      <c r="A49" s="20" t="s">
        <v>41</v>
      </c>
      <c r="B49" s="9" t="s">
        <v>75</v>
      </c>
      <c r="C49" s="10">
        <v>4169906.57</v>
      </c>
      <c r="D49" s="10">
        <v>5037097.2300000004</v>
      </c>
      <c r="E49" s="10">
        <v>5037097.2300000004</v>
      </c>
      <c r="F49" s="14">
        <f t="shared" si="6"/>
        <v>120.79640503791913</v>
      </c>
      <c r="G49" s="14">
        <f t="shared" si="1"/>
        <v>100</v>
      </c>
      <c r="H49" s="23" t="s">
        <v>82</v>
      </c>
    </row>
    <row r="50" spans="1:8" ht="74.25" customHeight="1" x14ac:dyDescent="0.2">
      <c r="A50" s="19" t="s">
        <v>86</v>
      </c>
      <c r="B50" s="12" t="s">
        <v>87</v>
      </c>
      <c r="C50" s="11">
        <f>C51</f>
        <v>4436100</v>
      </c>
      <c r="D50" s="11">
        <f t="shared" ref="D50" si="17">D51</f>
        <v>73283.839999999997</v>
      </c>
      <c r="E50" s="11">
        <f t="shared" ref="E50:F50" si="18">E51</f>
        <v>73283.39</v>
      </c>
      <c r="F50" s="11">
        <f t="shared" si="18"/>
        <v>1.651977863438606</v>
      </c>
      <c r="G50" s="13">
        <f t="shared" ref="G50:G51" si="19">E50/D50*100</f>
        <v>99.999385949207905</v>
      </c>
      <c r="H50" s="6"/>
    </row>
    <row r="51" spans="1:8" ht="64.5" customHeight="1" x14ac:dyDescent="0.2">
      <c r="A51" s="20" t="s">
        <v>88</v>
      </c>
      <c r="B51" s="9" t="s">
        <v>89</v>
      </c>
      <c r="C51" s="10">
        <v>4436100</v>
      </c>
      <c r="D51" s="10">
        <v>73283.839999999997</v>
      </c>
      <c r="E51" s="10">
        <v>73283.39</v>
      </c>
      <c r="F51" s="14">
        <f t="shared" si="6"/>
        <v>1.651977863438606</v>
      </c>
      <c r="G51" s="14">
        <f t="shared" si="19"/>
        <v>99.999385949207905</v>
      </c>
      <c r="H51" s="23" t="s">
        <v>132</v>
      </c>
    </row>
  </sheetData>
  <mergeCells count="9">
    <mergeCell ref="A1:H1"/>
    <mergeCell ref="A3:A4"/>
    <mergeCell ref="B3:B4"/>
    <mergeCell ref="C3:C4"/>
    <mergeCell ref="D3:D4"/>
    <mergeCell ref="E3:E4"/>
    <mergeCell ref="G3:G4"/>
    <mergeCell ref="F3:F4"/>
    <mergeCell ref="H3:H4"/>
  </mergeCells>
  <pageMargins left="0.39370078740157483" right="0.51181102362204722" top="0.55118110236220474" bottom="0.35433070866141736" header="0.31496062992125984" footer="0.31496062992125984"/>
  <pageSetup paperSize="9" scale="65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2023-02-15T08:21:38Z</dcterms:modified>
</cp:coreProperties>
</file>