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G34" i="1"/>
  <c r="H12" i="1" l="1"/>
  <c r="G12" i="1"/>
  <c r="E11" i="1"/>
  <c r="F11" i="1"/>
  <c r="D11" i="1"/>
  <c r="E29" i="1" l="1"/>
  <c r="E28" i="1" s="1"/>
  <c r="F29" i="1"/>
  <c r="D29" i="1"/>
  <c r="D28" i="1" s="1"/>
  <c r="E20" i="1"/>
  <c r="F20" i="1"/>
  <c r="E16" i="1"/>
  <c r="F16" i="1"/>
  <c r="F8" i="1" l="1"/>
  <c r="F7" i="1" s="1"/>
  <c r="F6" i="1" s="1"/>
  <c r="E8" i="1"/>
  <c r="E7" i="1" s="1"/>
  <c r="E6" i="1" s="1"/>
  <c r="D20" i="1" l="1"/>
  <c r="D16" i="1"/>
  <c r="G16" i="1" s="1"/>
  <c r="D8" i="1" l="1"/>
  <c r="D7" i="1" s="1"/>
  <c r="D6" i="1" s="1"/>
  <c r="G6" i="1" s="1"/>
  <c r="G26" i="1"/>
  <c r="G31" i="1"/>
  <c r="G32" i="1"/>
  <c r="G33" i="1"/>
  <c r="G29" i="1"/>
  <c r="G30" i="1"/>
  <c r="G28" i="1"/>
  <c r="G23" i="1"/>
  <c r="G24" i="1"/>
  <c r="G25" i="1"/>
  <c r="G20" i="1"/>
  <c r="G21" i="1"/>
  <c r="G22" i="1"/>
  <c r="G9" i="1"/>
  <c r="G10" i="1"/>
  <c r="G11" i="1"/>
  <c r="G13" i="1"/>
  <c r="G14" i="1"/>
  <c r="G15" i="1"/>
  <c r="G17" i="1"/>
  <c r="G18" i="1"/>
  <c r="G19" i="1"/>
  <c r="H21" i="1"/>
  <c r="H22" i="1"/>
  <c r="H23" i="1"/>
  <c r="H24" i="1"/>
  <c r="H25" i="1"/>
  <c r="H20" i="1"/>
  <c r="H8" i="1"/>
  <c r="H9" i="1"/>
  <c r="H10" i="1"/>
  <c r="H11" i="1"/>
  <c r="H13" i="1"/>
  <c r="H14" i="1"/>
  <c r="H15" i="1"/>
  <c r="H16" i="1"/>
  <c r="H17" i="1"/>
  <c r="H18" i="1"/>
  <c r="H19" i="1"/>
  <c r="H7" i="1"/>
  <c r="H6" i="1"/>
  <c r="G8" i="1" l="1"/>
  <c r="G7" i="1"/>
</calcChain>
</file>

<file path=xl/sharedStrings.xml><?xml version="1.0" encoding="utf-8"?>
<sst xmlns="http://schemas.openxmlformats.org/spreadsheetml/2006/main" count="104" uniqueCount="104">
  <si>
    <t>КБК</t>
  </si>
  <si>
    <t>Наименование доходов</t>
  </si>
  <si>
    <t>Доходы всего:</t>
  </si>
  <si>
    <t>1 00 00000 00 0000 000</t>
  </si>
  <si>
    <t>НАЛОГОВЫЕ И НЕНАЛОГОВЫЕ ДОХОДЫ</t>
  </si>
  <si>
    <t>Перевыполнение плановых назначений обусловлено следующими причинами:</t>
  </si>
  <si>
    <t>НАЛОГОВЫЕ  ДОХОДЫ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</si>
  <si>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</si>
  <si>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</si>
  <si>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</si>
  <si>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РФ</t>
  </si>
  <si>
    <t>1 05 00000 00 0000 000</t>
  </si>
  <si>
    <t>НАЛОГИ НА СОВОКУПНЫЙ ДОХОД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</si>
  <si>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</si>
  <si>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</si>
  <si>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</si>
  <si>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</si>
  <si>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</si>
  <si>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</si>
  <si>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</si>
  <si>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</si>
  <si>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1 06 01000 04 0000 110</t>
  </si>
  <si>
    <t>Налог на имущество физических лиц</t>
  </si>
  <si>
    <t>1 06 06000 04 0000 110</t>
  </si>
  <si>
    <t>Земельный налог</t>
  </si>
  <si>
    <t>1 08 00000 01 0000 110</t>
  </si>
  <si>
    <t>ГОСУДАРСТВЕННАЯ ПОШЛИНА</t>
  </si>
  <si>
    <t xml:space="preserve">ростом количества дел, рассматриваемых в судах общей юрисдикции в отчетном периоде </t>
  </si>
  <si>
    <t>НЕНАЛОГОВЫЕ ДОХОДЫ</t>
  </si>
  <si>
    <t>1 11 00000 04 0000 120</t>
  </si>
  <si>
    <t>Доходы от использования имущества, находящегося в государственной и муниципальной собственности</t>
  </si>
  <si>
    <t>1 12 01000 01 0000 120</t>
  </si>
  <si>
    <t>Платежи при пользовании природными ресурсами</t>
  </si>
  <si>
    <t>1 13 00000 04 0000 130</t>
  </si>
  <si>
    <t>Доходы от оказания платных услуг (работ) и компенсации затрат государства</t>
  </si>
  <si>
    <t>1 14 00000 04 0000 400</t>
  </si>
  <si>
    <t>Доходы от продажи материальных и нематериальных активов</t>
  </si>
  <si>
    <t>1 16 0000 01 0000 140</t>
  </si>
  <si>
    <t>Штрафы, санкции, возмещение ущерба</t>
  </si>
  <si>
    <t>1 17 00000 04 0000 180</t>
  </si>
  <si>
    <t>Прочие неналоговые доходы</t>
  </si>
  <si>
    <t xml:space="preserve">- платой за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 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</si>
  <si>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</si>
  <si>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</si>
  <si>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</si>
  <si>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РФ</t>
  </si>
  <si>
    <t xml:space="preserve">2 02 10000 00 0000 150 </t>
  </si>
  <si>
    <t>Дотации бюджетам субъектов Российской Федерации и муниципальных образований</t>
  </si>
  <si>
    <t xml:space="preserve">2 02 20000 00 0000 150 </t>
  </si>
  <si>
    <t>Субсидии бюджетам бюджетной системы РФ</t>
  </si>
  <si>
    <t xml:space="preserve">2 02 30000 00 0000 150 </t>
  </si>
  <si>
    <t>Субвенции бюджетам бюджетной системы РФ</t>
  </si>
  <si>
    <t xml:space="preserve">2 02 40000 00 0000 150 </t>
  </si>
  <si>
    <t xml:space="preserve">Иные межбюджетные трансферты </t>
  </si>
  <si>
    <t xml:space="preserve">2 19 00000 00 0000 150 </t>
  </si>
  <si>
    <t xml:space="preserve">Возврат остатков субсидий, субвенций и иных межбюджетных трансфертов, имеющих целевое назначение прошлых лет  </t>
  </si>
  <si>
    <t xml:space="preserve">Связано с предоставлением межбюджетных трансфертов в пределах объемов, необходимых для оплаты принятых денежных обязательств
</t>
  </si>
  <si>
    <t>% исполнения уточненного плана</t>
  </si>
  <si>
    <t>% исполнения первоначального плана</t>
  </si>
  <si>
    <t xml:space="preserve">Перевыполнение плановых показателей обусловлено по ниже указанным причинам:
</t>
  </si>
  <si>
    <t>руб.</t>
  </si>
  <si>
    <t xml:space="preserve">с 2021 года  система налогообложения в виде единого налога на вмененный доход отменена, в следствии чего значительная часть индивидуальных предпринимателей, применяющих ранее систему налогообложения в виде единого налога на вмененный доход перешли на патентную систему налогообложения. </t>
  </si>
  <si>
    <t>Причины отклонений между первоначально утвержденными показателями и их фактическими значениями</t>
  </si>
  <si>
    <t>УСНО</t>
  </si>
  <si>
    <t>1 05 01010 02 0000 110</t>
  </si>
  <si>
    <t>Доходы бюджета от возврата остатков субсидий, субвенций и иных межбюджетных трансфертов прошлых лет</t>
  </si>
  <si>
    <t>Невыполнение плановых назначений связано с отчуждением 15 земельных участков по крупному плательщику земельного налога АО "Дальневосточный завод "Звезда"</t>
  </si>
  <si>
    <t>Перевыполнение плановых назначений в основном связано с изменением кадастровой стоимостиарендуемых участков на основаниипостановления Министерства имущественных и земельных отношений Приморского края от 15.10.2020 № 87-п "Об утверждении результатов определения кадастровой стоимости земельных участков в составе земель населенных пунктов и земельных участков в составе земель сельскохозяйственного назначения, расположенных на территории Приморского края"</t>
  </si>
  <si>
    <t>Перевыполнение обусловлено поступлением незапланированных доходов за оказание платных услуг по обслуживанию потенциально опасных объектов.</t>
  </si>
  <si>
    <t>Перевыполнение по данной группе обусловлено результативной работой по взысканию задолженности администратора данных поступлений.</t>
  </si>
  <si>
    <t xml:space="preserve">Перевыполнение связано с поступлением незапланированных доходов (от продажи земельных участков) , которые имеют заявительный характер </t>
  </si>
  <si>
    <t xml:space="preserve">Перевыполнение плановых назначений связано с результативной работой администраторов по взысканию задолженности по штрафным санкциям </t>
  </si>
  <si>
    <t>Информация по исполнению бюджета городского округа Большой Камень по состоянию на 01.01.2023</t>
  </si>
  <si>
    <t xml:space="preserve">План 2022 г. (решение от 16.12.2021 № 515) </t>
  </si>
  <si>
    <t>№ п/п</t>
  </si>
  <si>
    <t>Исполнение на 01.01.2023</t>
  </si>
  <si>
    <t>Уточненный план (решение от 27.10.2022 № 21)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</si>
  <si>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значесния городских округов</t>
  </si>
  <si>
    <t>2 07 00000 00 0000 150</t>
  </si>
  <si>
    <t>6.1</t>
  </si>
  <si>
    <t>6.2</t>
  </si>
  <si>
    <t>6.3</t>
  </si>
  <si>
    <t>6.4</t>
  </si>
  <si>
    <t>7</t>
  </si>
  <si>
    <t>7.1</t>
  </si>
  <si>
    <t>7.2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</si>
  <si>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</si>
  <si>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</si>
  <si>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</si>
  <si>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</si>
  <si>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</si>
  <si>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</si>
  <si>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</si>
  <si>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</si>
  <si>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</si>
  <si>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</si>
  <si>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</si>
  <si>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17.1</t>
  </si>
  <si>
    <t>17.2</t>
  </si>
  <si>
    <t>17.3</t>
  </si>
  <si>
    <t>17.4</t>
  </si>
  <si>
    <r>
      <t>поступлением незапланированных доходов от компенсации стоимости вырубаемых, пересаживаемых или жестко обрезаемых деревьев и кустарников в черте городского округа. Разрешения на вырубку деревьев выдаются по мере поступления заявлений от граждан (организаций) и спланировать их изначально не представляется возможным;</t>
    </r>
    <r>
      <rPr>
        <sz val="8"/>
        <rFont val="Times New Roman"/>
        <family val="1"/>
        <charset val="204"/>
      </rPr>
      <t xml:space="preserve"> </t>
    </r>
  </si>
  <si>
    <t>Из-за сдачи ООО «РК «Новый Мир» убыточной декларации, в связи с чем налог за 2021 год не оплачивался.</t>
  </si>
  <si>
    <t>увеличение спроса на автомобильный бензин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</si>
</sst>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horizontal="left" wrapText="1" readingOrder="1"/>
    </xf>
    <xf numFmtId="0" fontId="4" fillId="0" borderId="1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left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1" fillId="0" borderId="0" xfId="0" applyFont="1" applyAlignment="1">
      <alignment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6" fillId="0" borderId="0" xfId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16" xfId="0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1" fillId="0" borderId="0" xfId="1" applyFont="1" applyAlignment="1">
      <alignment horizontal="right" wrapText="1"/>
    </xf>
    <xf numFmtId="0" fontId="7" fillId="0" borderId="0" xfId="0" applyFont="1"/>
    <xf numFmtId="0" fontId="7" fillId="0" borderId="12" xfId="0" applyFont="1" applyBorder="1"/>
    <xf numFmtId="4" fontId="13" fillId="0" borderId="8" xfId="0" applyNumberFormat="1" applyFont="1" applyBorder="1" applyAlignment="1">
      <alignment horizontal="center" vertical="center" wrapText="1" readingOrder="1"/>
    </xf>
    <xf numFmtId="4" fontId="11" fillId="0" borderId="8" xfId="0" applyNumberFormat="1" applyFont="1" applyBorder="1" applyAlignment="1">
      <alignment horizontal="center" vertical="center" wrapText="1" readingOrder="1"/>
    </xf>
    <xf numFmtId="4" fontId="14" fillId="0" borderId="8" xfId="0" applyNumberFormat="1" applyFont="1" applyBorder="1" applyAlignment="1">
      <alignment horizontal="center" vertical="center" wrapText="1" readingOrder="1"/>
    </xf>
    <xf numFmtId="4" fontId="14" fillId="0" borderId="1" xfId="0" applyNumberFormat="1" applyFont="1" applyBorder="1" applyAlignment="1">
      <alignment horizontal="center" vertical="center" wrapText="1" readingOrder="1"/>
    </xf>
    <xf numFmtId="4" fontId="12" fillId="0" borderId="1" xfId="0" applyNumberFormat="1" applyFont="1" applyBorder="1" applyAlignment="1">
      <alignment horizontal="center" vertical="center" wrapText="1" readingOrder="1"/>
    </xf>
    <xf numFmtId="4" fontId="12" fillId="0" borderId="8" xfId="0" applyNumberFormat="1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vertical="center"/>
    </xf>
    <xf numFmtId="0" fontId="9" fillId="0" borderId="5" xfId="0" applyFont="1" applyBorder="1" applyAlignment="1">
      <alignment vertical="center" wrapText="1" readingOrder="1"/>
    </xf>
    <xf numFmtId="0" fontId="9" fillId="0" borderId="11" xfId="0" applyFont="1" applyBorder="1" applyAlignment="1">
      <alignment vertical="center" wrapText="1" readingOrder="1"/>
    </xf>
    <xf numFmtId="4" fontId="13" fillId="0" borderId="12" xfId="0" applyNumberFormat="1" applyFont="1" applyBorder="1" applyAlignment="1">
      <alignment horizontal="center" vertical="center" wrapText="1" readingOrder="1"/>
    </xf>
    <xf numFmtId="4" fontId="13" fillId="0" borderId="17" xfId="0" applyNumberFormat="1" applyFont="1" applyBorder="1" applyAlignment="1">
      <alignment horizontal="center" vertical="center" wrapText="1" readingOrder="1"/>
    </xf>
    <xf numFmtId="4" fontId="11" fillId="0" borderId="12" xfId="0" applyNumberFormat="1" applyFont="1" applyBorder="1" applyAlignment="1">
      <alignment horizontal="center" vertical="center" wrapText="1" readingOrder="1"/>
    </xf>
    <xf numFmtId="4" fontId="11" fillId="0" borderId="17" xfId="0" applyNumberFormat="1" applyFont="1" applyBorder="1" applyAlignment="1">
      <alignment horizontal="center" vertical="center" wrapText="1" readingOrder="1"/>
    </xf>
    <xf numFmtId="4" fontId="14" fillId="0" borderId="12" xfId="0" applyNumberFormat="1" applyFont="1" applyBorder="1" applyAlignment="1">
      <alignment horizontal="center" vertical="center" wrapText="1" readingOrder="1"/>
    </xf>
    <xf numFmtId="4" fontId="12" fillId="0" borderId="17" xfId="0" applyNumberFormat="1" applyFont="1" applyBorder="1" applyAlignment="1">
      <alignment horizontal="center" vertical="center" wrapText="1" readingOrder="1"/>
    </xf>
    <xf numFmtId="4" fontId="11" fillId="0" borderId="17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6" fillId="0" borderId="0" xfId="0" applyFont="1"/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readingOrder="1"/>
    </xf>
    <xf numFmtId="4" fontId="11" fillId="0" borderId="13" xfId="0" applyNumberFormat="1" applyFont="1" applyBorder="1" applyAlignment="1">
      <alignment horizontal="center" vertical="center" wrapText="1" readingOrder="1"/>
    </xf>
    <xf numFmtId="4" fontId="11" fillId="0" borderId="14" xfId="0" applyNumberFormat="1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readingOrder="1"/>
    </xf>
    <xf numFmtId="0" fontId="8" fillId="0" borderId="21" xfId="0" applyFont="1" applyBorder="1" applyAlignment="1">
      <alignment horizontal="left" vertical="center" wrapText="1" readingOrder="1"/>
    </xf>
    <xf numFmtId="0" fontId="8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4" fontId="12" fillId="0" borderId="2" xfId="0" applyNumberFormat="1" applyFont="1" applyBorder="1" applyAlignment="1">
      <alignment horizontal="center" vertical="center" wrapText="1" readingOrder="1"/>
    </xf>
    <xf numFmtId="4" fontId="12" fillId="0" borderId="3" xfId="0" applyNumberFormat="1" applyFont="1" applyBorder="1" applyAlignment="1">
      <alignment horizontal="center" vertical="center" wrapText="1" readingOrder="1"/>
    </xf>
    <xf numFmtId="4" fontId="12" fillId="0" borderId="20" xfId="0" applyNumberFormat="1" applyFont="1" applyBorder="1" applyAlignment="1">
      <alignment horizontal="center" vertical="center" wrapText="1" readingOrder="1"/>
    </xf>
    <xf numFmtId="4" fontId="12" fillId="0" borderId="4" xfId="0" applyNumberFormat="1" applyFont="1" applyBorder="1" applyAlignment="1">
      <alignment horizontal="center" vertical="center" wrapText="1" readingOrder="1"/>
    </xf>
    <xf numFmtId="4" fontId="12" fillId="0" borderId="6" xfId="0" applyNumberFormat="1" applyFont="1" applyBorder="1" applyAlignment="1">
      <alignment horizontal="center" vertical="center" wrapText="1" readingOrder="1"/>
    </xf>
    <xf numFmtId="4" fontId="12" fillId="0" borderId="18" xfId="0" applyNumberFormat="1" applyFont="1" applyBorder="1" applyAlignment="1">
      <alignment horizontal="center" vertical="center" wrapText="1" readingOrder="1"/>
    </xf>
    <xf numFmtId="4" fontId="12" fillId="0" borderId="19" xfId="0" applyNumberFormat="1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left" vertical="center" wrapText="1" readingOrder="1"/>
    </xf>
    <xf numFmtId="0" fontId="12" fillId="0" borderId="15" xfId="0" applyFont="1" applyBorder="1" applyAlignment="1">
      <alignment horizontal="left" vertical="center" wrapText="1" readingOrder="1"/>
    </xf>
    <xf numFmtId="0" fontId="12" fillId="0" borderId="14" xfId="0" applyFont="1" applyBorder="1" applyAlignment="1">
      <alignment horizontal="left" vertical="center" wrapText="1" readingOrder="1"/>
    </xf>
    <xf numFmtId="0" fontId="11" fillId="0" borderId="12" xfId="0" applyFont="1" applyBorder="1" applyAlignment="1">
      <alignment horizontal="left" vertical="center" wrapText="1" readingOrder="1"/>
    </xf>
    <xf numFmtId="0" fontId="12" fillId="0" borderId="4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 readingOrder="1"/>
    </xf>
    <xf numFmtId="0" fontId="12" fillId="0" borderId="8" xfId="0" applyFont="1" applyBorder="1" applyAlignment="1">
      <alignment horizontal="left" vertical="center" wrapText="1" readingOrder="1"/>
    </xf>
    <xf numFmtId="0" fontId="12" fillId="0" borderId="9" xfId="0" applyFont="1" applyBorder="1" applyAlignment="1">
      <alignment horizontal="left" vertical="center" wrapText="1" readingOrder="1"/>
    </xf>
    <xf numFmtId="0" fontId="12" fillId="0" borderId="12" xfId="0" applyFont="1" applyBorder="1" applyAlignment="1">
      <alignment horizontal="left" vertical="center" wrapText="1" readingOrder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</cellXfs>
  <cellStyles count="2">
    <cellStyle name="xl24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"/>
  <sheetViews>
    <sheetView tabSelected="1" workbookViewId="0">
      <selection activeCell="E15" sqref="E15"/>
    </sheetView>
  </sheetViews>
  <sheetFormatPr defaultRowHeight="15" x14ac:dyDescent="0.25"/>
  <cols>
    <col min="1" max="1" width="7.5703125" style="48" customWidth="1"/>
    <col min="2" max="2" width="20.7109375" customWidth="1"/>
    <col min="3" max="3" width="27.42578125" customWidth="1"/>
    <col min="4" max="4" width="16.42578125" customWidth="1"/>
    <col min="5" max="5" width="15.7109375" customWidth="1"/>
    <col min="6" max="6" width="13.28515625" customWidth="1"/>
    <col min="7" max="7" width="14.7109375" customWidth="1"/>
    <col min="8" max="8" width="10.7109375" customWidth="1"/>
    <col min="9" max="9" width="42.85546875" customWidth="1"/>
    <col min="10" max="10" width="0.140625" customWidth="1"/>
  </cols>
  <sheetData>
    <row r="2" spans="1:14" ht="27.75" customHeight="1" x14ac:dyDescent="0.25">
      <c r="B2" s="61" t="s">
        <v>72</v>
      </c>
      <c r="C2" s="61"/>
      <c r="D2" s="61"/>
      <c r="E2" s="61"/>
      <c r="F2" s="61"/>
      <c r="G2" s="61"/>
      <c r="H2" s="61"/>
      <c r="I2" s="61"/>
      <c r="J2" s="61"/>
      <c r="K2" s="61"/>
      <c r="L2" s="8"/>
      <c r="M2" s="8"/>
      <c r="N2" s="8"/>
    </row>
    <row r="3" spans="1:14" ht="17.25" customHeight="1" x14ac:dyDescent="0.25">
      <c r="B3" s="10"/>
      <c r="C3" s="10"/>
      <c r="D3" s="10"/>
      <c r="E3" s="10"/>
      <c r="F3" s="10"/>
      <c r="G3" s="10"/>
      <c r="H3" s="10"/>
      <c r="I3" s="14" t="s">
        <v>60</v>
      </c>
      <c r="J3" s="10"/>
      <c r="K3" s="10"/>
      <c r="L3" s="8"/>
      <c r="M3" s="8"/>
      <c r="N3" s="8"/>
    </row>
    <row r="4" spans="1:14" ht="47.25" customHeight="1" x14ac:dyDescent="0.25">
      <c r="A4" s="49" t="s">
        <v>74</v>
      </c>
      <c r="B4" s="41" t="s">
        <v>0</v>
      </c>
      <c r="C4" s="11" t="s">
        <v>1</v>
      </c>
      <c r="D4" s="51" t="s">
        <v>73</v>
      </c>
      <c r="E4" s="51" t="s">
        <v>76</v>
      </c>
      <c r="F4" s="50" t="s">
        <v>75</v>
      </c>
      <c r="G4" s="13" t="s">
        <v>58</v>
      </c>
      <c r="H4" s="12" t="s">
        <v>57</v>
      </c>
      <c r="I4" s="12" t="s">
        <v>62</v>
      </c>
      <c r="K4" s="8"/>
      <c r="L4" s="8"/>
      <c r="M4" s="8"/>
      <c r="N4" s="8"/>
    </row>
    <row r="5" spans="1:14" ht="16.5" customHeight="1" x14ac:dyDescent="0.25">
      <c r="A5" s="49">
        <v>1</v>
      </c>
      <c r="B5" s="41">
        <v>2</v>
      </c>
      <c r="C5" s="11">
        <v>3</v>
      </c>
      <c r="D5" s="50">
        <v>4</v>
      </c>
      <c r="E5" s="50">
        <v>5</v>
      </c>
      <c r="F5" s="50">
        <v>6</v>
      </c>
      <c r="G5" s="13">
        <v>7</v>
      </c>
      <c r="H5" s="12">
        <v>8</v>
      </c>
      <c r="I5" s="12">
        <v>9</v>
      </c>
      <c r="K5" s="8"/>
      <c r="L5" s="8"/>
      <c r="M5" s="8"/>
      <c r="N5" s="8"/>
    </row>
    <row r="6" spans="1:14" x14ac:dyDescent="0.25">
      <c r="A6" s="47">
        <v>1</v>
      </c>
      <c r="B6" s="42"/>
      <c r="C6" s="1" t="s">
        <v>2</v>
      </c>
      <c r="D6" s="17">
        <f>D7+D28</f>
        <v>1694006490.98</v>
      </c>
      <c r="E6" s="17">
        <f t="shared" ref="E6:F6" si="0">E7+E28</f>
        <v>2227937064.0699997</v>
      </c>
      <c r="F6" s="17">
        <f t="shared" si="0"/>
        <v>1963465531.6800003</v>
      </c>
      <c r="G6" s="29">
        <f>F6/D6*100</f>
        <v>115.90661205460408</v>
      </c>
      <c r="H6" s="30">
        <f>F6/E6*100</f>
        <v>88.129308648114929</v>
      </c>
      <c r="I6" s="25"/>
      <c r="J6" s="24"/>
      <c r="K6" s="24"/>
      <c r="L6" s="24"/>
      <c r="M6" s="24"/>
      <c r="N6" s="15"/>
    </row>
    <row r="7" spans="1:14" ht="24" customHeight="1" x14ac:dyDescent="0.25">
      <c r="A7" s="47">
        <v>2</v>
      </c>
      <c r="B7" s="43" t="s">
        <v>3</v>
      </c>
      <c r="C7" s="6" t="s">
        <v>4</v>
      </c>
      <c r="D7" s="17">
        <f>D8+D20</f>
        <v>695201558.39999998</v>
      </c>
      <c r="E7" s="17">
        <f t="shared" ref="E7:F7" si="1">E8+E20</f>
        <v>808608498.45000005</v>
      </c>
      <c r="F7" s="17">
        <f t="shared" si="1"/>
        <v>699548447.56000006</v>
      </c>
      <c r="G7" s="31">
        <f t="shared" ref="G7:G26" si="2">F7/D7*100</f>
        <v>100.62527034174154</v>
      </c>
      <c r="H7" s="32">
        <f>F7/E7*100</f>
        <v>86.512626184481817</v>
      </c>
      <c r="I7" s="79" t="s">
        <v>5</v>
      </c>
      <c r="J7" s="24"/>
      <c r="K7" s="24"/>
      <c r="L7" s="24"/>
      <c r="M7" s="24"/>
      <c r="N7" s="15"/>
    </row>
    <row r="8" spans="1:14" x14ac:dyDescent="0.25">
      <c r="A8" s="47">
        <v>3</v>
      </c>
      <c r="B8" s="43"/>
      <c r="C8" s="2" t="s">
        <v>6</v>
      </c>
      <c r="D8" s="17">
        <f>D9+D10+D11+D16+D19</f>
        <v>594566590</v>
      </c>
      <c r="E8" s="17">
        <f t="shared" ref="E8:F8" si="3">E9+E10+E11+E16+E19</f>
        <v>653432775</v>
      </c>
      <c r="F8" s="17">
        <f t="shared" si="3"/>
        <v>586128122.81000006</v>
      </c>
      <c r="G8" s="31">
        <f t="shared" si="2"/>
        <v>98.58073639993799</v>
      </c>
      <c r="H8" s="32">
        <f t="shared" ref="H8:H25" si="4">F8/E8*100</f>
        <v>89.699835275327302</v>
      </c>
      <c r="I8" s="16"/>
      <c r="J8" s="64"/>
      <c r="K8" s="64"/>
      <c r="L8" s="64"/>
      <c r="M8" s="64"/>
      <c r="N8" s="64"/>
    </row>
    <row r="9" spans="1:14" x14ac:dyDescent="0.25">
      <c r="A9" s="47">
        <v>4</v>
      </c>
      <c r="B9" s="44" t="s">
        <v>7</v>
      </c>
      <c r="C9" s="6" t="s">
        <v>8</v>
      </c>
      <c r="D9" s="17">
        <v>459000000</v>
      </c>
      <c r="E9" s="17">
        <v>459500000</v>
      </c>
      <c r="F9" s="17">
        <v>460386545.43000001</v>
      </c>
      <c r="G9" s="31">
        <f t="shared" si="2"/>
        <v>100.3020796143791</v>
      </c>
      <c r="H9" s="32">
        <f t="shared" si="4"/>
        <v>100.19293698150162</v>
      </c>
      <c r="I9" s="38"/>
      <c r="J9" s="24"/>
      <c r="K9" s="24"/>
      <c r="L9" s="24"/>
      <c r="M9" s="24"/>
      <c r="N9" s="15"/>
    </row>
    <row r="10" spans="1:14" ht="31.5" x14ac:dyDescent="0.25">
      <c r="A10" s="47">
        <v>5</v>
      </c>
      <c r="B10" s="44" t="s">
        <v>9</v>
      </c>
      <c r="C10" s="6" t="s">
        <v>10</v>
      </c>
      <c r="D10" s="17">
        <v>14282590</v>
      </c>
      <c r="E10" s="17">
        <v>14301500</v>
      </c>
      <c r="F10" s="17">
        <v>16503197.529999999</v>
      </c>
      <c r="G10" s="31">
        <f t="shared" si="2"/>
        <v>115.5476529817071</v>
      </c>
      <c r="H10" s="32">
        <f t="shared" si="4"/>
        <v>115.39487137712827</v>
      </c>
      <c r="I10" s="79" t="s">
        <v>103</v>
      </c>
      <c r="J10" s="24"/>
      <c r="K10" s="24"/>
      <c r="L10" s="24"/>
      <c r="M10" s="24"/>
      <c r="N10" s="15"/>
    </row>
    <row r="11" spans="1:14" ht="22.5" x14ac:dyDescent="0.25">
      <c r="A11" s="47">
        <v>6</v>
      </c>
      <c r="B11" s="43" t="s">
        <v>11</v>
      </c>
      <c r="C11" s="2" t="s">
        <v>12</v>
      </c>
      <c r="D11" s="17">
        <f>D12+D13+D14+D15</f>
        <v>47800000</v>
      </c>
      <c r="E11" s="17">
        <f t="shared" ref="E11:F11" si="5">E12+E13+E14+E15</f>
        <v>106147275</v>
      </c>
      <c r="F11" s="17">
        <f t="shared" si="5"/>
        <v>61587695.020000003</v>
      </c>
      <c r="G11" s="31">
        <f t="shared" si="2"/>
        <v>128.84455025104603</v>
      </c>
      <c r="H11" s="32">
        <f t="shared" si="4"/>
        <v>58.020985484554366</v>
      </c>
      <c r="I11" s="26"/>
      <c r="J11" s="63"/>
      <c r="K11" s="62"/>
      <c r="L11" s="62"/>
      <c r="M11" s="62"/>
      <c r="N11" s="62"/>
    </row>
    <row r="12" spans="1:14" x14ac:dyDescent="0.25">
      <c r="A12" s="53" t="s">
        <v>79</v>
      </c>
      <c r="B12" s="44" t="s">
        <v>64</v>
      </c>
      <c r="C12" s="3" t="s">
        <v>63</v>
      </c>
      <c r="D12" s="18">
        <v>4500000</v>
      </c>
      <c r="E12" s="18">
        <v>80347275</v>
      </c>
      <c r="F12" s="18">
        <v>59101033.149999999</v>
      </c>
      <c r="G12" s="31">
        <f t="shared" si="2"/>
        <v>1313.3562922222222</v>
      </c>
      <c r="H12" s="32">
        <f t="shared" si="4"/>
        <v>73.556985162222361</v>
      </c>
      <c r="I12" s="26"/>
      <c r="J12" s="63"/>
      <c r="K12" s="62"/>
      <c r="L12" s="62"/>
      <c r="M12" s="62"/>
      <c r="N12" s="62"/>
    </row>
    <row r="13" spans="1:14" ht="22.5" x14ac:dyDescent="0.25">
      <c r="A13" s="53" t="s">
        <v>80</v>
      </c>
      <c r="B13" s="44" t="s">
        <v>13</v>
      </c>
      <c r="C13" s="7" t="s">
        <v>14</v>
      </c>
      <c r="D13" s="18">
        <v>0</v>
      </c>
      <c r="E13" s="18">
        <v>0</v>
      </c>
      <c r="F13" s="18">
        <v>-312729.12</v>
      </c>
      <c r="G13" s="31" t="e">
        <f t="shared" si="2"/>
        <v>#DIV/0!</v>
      </c>
      <c r="H13" s="32" t="e">
        <f t="shared" si="4"/>
        <v>#DIV/0!</v>
      </c>
      <c r="I13" s="39"/>
      <c r="J13" s="63"/>
      <c r="K13" s="62"/>
      <c r="L13" s="62"/>
      <c r="M13" s="62"/>
      <c r="N13" s="62"/>
    </row>
    <row r="14" spans="1:14" ht="33.75" x14ac:dyDescent="0.25">
      <c r="A14" s="53" t="s">
        <v>81</v>
      </c>
      <c r="B14" s="44" t="s">
        <v>15</v>
      </c>
      <c r="C14" s="7" t="s">
        <v>16</v>
      </c>
      <c r="D14" s="18">
        <v>30500000</v>
      </c>
      <c r="E14" s="18">
        <v>13000000</v>
      </c>
      <c r="F14" s="18">
        <v>-11383988.119999999</v>
      </c>
      <c r="G14" s="31">
        <f t="shared" si="2"/>
        <v>-37.324551213114752</v>
      </c>
      <c r="H14" s="32">
        <f t="shared" si="4"/>
        <v>-87.569139384615383</v>
      </c>
      <c r="I14" s="85" t="s">
        <v>102</v>
      </c>
      <c r="J14" s="63"/>
      <c r="K14" s="62"/>
      <c r="L14" s="62"/>
      <c r="M14" s="62"/>
      <c r="N14" s="62"/>
    </row>
    <row r="15" spans="1:14" ht="67.5" x14ac:dyDescent="0.25">
      <c r="A15" s="53" t="s">
        <v>82</v>
      </c>
      <c r="B15" s="44" t="s">
        <v>17</v>
      </c>
      <c r="C15" s="7" t="s">
        <v>18</v>
      </c>
      <c r="D15" s="18">
        <v>12800000</v>
      </c>
      <c r="E15" s="18">
        <v>12800000</v>
      </c>
      <c r="F15" s="18">
        <v>14183379.109999999</v>
      </c>
      <c r="G15" s="31">
        <f t="shared" si="2"/>
        <v>110.80764929687498</v>
      </c>
      <c r="H15" s="32">
        <f t="shared" si="4"/>
        <v>110.80764929687498</v>
      </c>
      <c r="I15" s="85" t="s">
        <v>61</v>
      </c>
      <c r="J15" s="63"/>
      <c r="K15" s="62"/>
      <c r="L15" s="62"/>
      <c r="M15" s="62"/>
      <c r="N15" s="62"/>
    </row>
    <row r="16" spans="1:14" ht="22.5" customHeight="1" x14ac:dyDescent="0.25">
      <c r="A16" s="53" t="s">
        <v>83</v>
      </c>
      <c r="B16" s="43" t="s">
        <v>19</v>
      </c>
      <c r="C16" s="2" t="s">
        <v>20</v>
      </c>
      <c r="D16" s="17">
        <f>D17+D18</f>
        <v>67174000</v>
      </c>
      <c r="E16" s="17">
        <f t="shared" ref="E16:F16" si="6">E17+E18</f>
        <v>67174000</v>
      </c>
      <c r="F16" s="17">
        <f t="shared" si="6"/>
        <v>40651492.370000005</v>
      </c>
      <c r="G16" s="31">
        <f>F16/D16*100</f>
        <v>60.516706419150282</v>
      </c>
      <c r="H16" s="32">
        <f t="shared" si="4"/>
        <v>60.516706419150282</v>
      </c>
      <c r="I16" s="86" t="s">
        <v>66</v>
      </c>
      <c r="J16" s="62"/>
      <c r="K16" s="62"/>
      <c r="L16" s="62"/>
      <c r="M16" s="62"/>
      <c r="N16" s="62"/>
    </row>
    <row r="17" spans="1:14" ht="26.25" customHeight="1" x14ac:dyDescent="0.25">
      <c r="A17" s="53" t="s">
        <v>84</v>
      </c>
      <c r="B17" s="44" t="s">
        <v>21</v>
      </c>
      <c r="C17" s="7" t="s">
        <v>22</v>
      </c>
      <c r="D17" s="18">
        <v>16174000</v>
      </c>
      <c r="E17" s="18">
        <v>16174000</v>
      </c>
      <c r="F17" s="18">
        <v>16015296.449999999</v>
      </c>
      <c r="G17" s="31">
        <f t="shared" si="2"/>
        <v>99.018773649066389</v>
      </c>
      <c r="H17" s="32">
        <f t="shared" si="4"/>
        <v>99.018773649066389</v>
      </c>
      <c r="I17" s="87"/>
      <c r="J17" s="62"/>
      <c r="K17" s="62"/>
      <c r="L17" s="62"/>
      <c r="M17" s="62"/>
      <c r="N17" s="62"/>
    </row>
    <row r="18" spans="1:14" ht="24" customHeight="1" x14ac:dyDescent="0.25">
      <c r="A18" s="53" t="s">
        <v>85</v>
      </c>
      <c r="B18" s="44" t="s">
        <v>23</v>
      </c>
      <c r="C18" s="7" t="s">
        <v>24</v>
      </c>
      <c r="D18" s="18">
        <v>51000000</v>
      </c>
      <c r="E18" s="18">
        <v>51000000</v>
      </c>
      <c r="F18" s="18">
        <v>24636195.920000002</v>
      </c>
      <c r="G18" s="31">
        <f t="shared" si="2"/>
        <v>48.306266509803926</v>
      </c>
      <c r="H18" s="32">
        <f t="shared" si="4"/>
        <v>48.306266509803926</v>
      </c>
      <c r="I18" s="88"/>
      <c r="J18" s="62"/>
      <c r="K18" s="62"/>
      <c r="L18" s="62"/>
      <c r="M18" s="62"/>
      <c r="N18" s="62"/>
    </row>
    <row r="19" spans="1:14" ht="24.75" customHeight="1" x14ac:dyDescent="0.25">
      <c r="A19" s="53" t="s">
        <v>86</v>
      </c>
      <c r="B19" s="45" t="s">
        <v>25</v>
      </c>
      <c r="C19" s="4" t="s">
        <v>26</v>
      </c>
      <c r="D19" s="19">
        <v>6310000</v>
      </c>
      <c r="E19" s="19">
        <v>6310000</v>
      </c>
      <c r="F19" s="19">
        <v>6999192.46</v>
      </c>
      <c r="G19" s="31">
        <f t="shared" si="2"/>
        <v>110.92222599049128</v>
      </c>
      <c r="H19" s="32">
        <f t="shared" si="4"/>
        <v>110.92222599049128</v>
      </c>
      <c r="I19" s="84" t="s">
        <v>27</v>
      </c>
      <c r="J19" s="23"/>
      <c r="K19" s="23"/>
      <c r="L19" s="23"/>
      <c r="M19" s="23"/>
      <c r="N19" s="15"/>
    </row>
    <row r="20" spans="1:14" x14ac:dyDescent="0.25">
      <c r="A20" s="53" t="s">
        <v>87</v>
      </c>
      <c r="B20" s="45"/>
      <c r="C20" s="4" t="s">
        <v>28</v>
      </c>
      <c r="D20" s="20">
        <f>D21+D22+D23+D24+D25+D26</f>
        <v>100634968.40000001</v>
      </c>
      <c r="E20" s="20">
        <f t="shared" ref="E20:F20" si="7">E21+E22+E23+E24+E25+E26</f>
        <v>155175723.44999999</v>
      </c>
      <c r="F20" s="20">
        <f t="shared" si="7"/>
        <v>113420324.75</v>
      </c>
      <c r="G20" s="29">
        <f t="shared" si="2"/>
        <v>112.70468561105046</v>
      </c>
      <c r="H20" s="30">
        <f t="shared" si="4"/>
        <v>73.091539210091568</v>
      </c>
      <c r="I20" s="56"/>
      <c r="J20" s="57"/>
      <c r="K20" s="15"/>
      <c r="L20" s="15"/>
      <c r="M20" s="15"/>
      <c r="N20" s="15"/>
    </row>
    <row r="21" spans="1:14" ht="120" customHeight="1" x14ac:dyDescent="0.25">
      <c r="A21" s="53" t="s">
        <v>88</v>
      </c>
      <c r="B21" s="45" t="s">
        <v>29</v>
      </c>
      <c r="C21" s="9" t="s">
        <v>30</v>
      </c>
      <c r="D21" s="21">
        <v>53052244.280000001</v>
      </c>
      <c r="E21" s="21">
        <v>56378993.82</v>
      </c>
      <c r="F21" s="21">
        <v>66642917.350000001</v>
      </c>
      <c r="G21" s="31">
        <f t="shared" si="2"/>
        <v>125.61752712716718</v>
      </c>
      <c r="H21" s="32">
        <f t="shared" si="4"/>
        <v>118.20522651179162</v>
      </c>
      <c r="I21" s="82" t="s">
        <v>67</v>
      </c>
      <c r="J21" s="83"/>
      <c r="K21" s="15"/>
      <c r="L21" s="15"/>
      <c r="M21" s="15"/>
      <c r="N21" s="15"/>
    </row>
    <row r="22" spans="1:14" ht="42.75" customHeight="1" x14ac:dyDescent="0.25">
      <c r="A22" s="53" t="s">
        <v>89</v>
      </c>
      <c r="B22" s="45" t="s">
        <v>31</v>
      </c>
      <c r="C22" s="9" t="s">
        <v>32</v>
      </c>
      <c r="D22" s="21">
        <v>960000</v>
      </c>
      <c r="E22" s="21">
        <v>2360000</v>
      </c>
      <c r="F22" s="21">
        <v>2757738.29</v>
      </c>
      <c r="G22" s="31">
        <f t="shared" si="2"/>
        <v>287.26440520833336</v>
      </c>
      <c r="H22" s="32">
        <f t="shared" si="4"/>
        <v>116.85331737288136</v>
      </c>
      <c r="I22" s="82" t="s">
        <v>69</v>
      </c>
      <c r="J22" s="83"/>
      <c r="K22" s="15"/>
      <c r="L22" s="15"/>
      <c r="M22" s="15"/>
      <c r="N22" s="15"/>
    </row>
    <row r="23" spans="1:14" ht="44.25" customHeight="1" x14ac:dyDescent="0.25">
      <c r="A23" s="53" t="s">
        <v>90</v>
      </c>
      <c r="B23" s="45" t="s">
        <v>33</v>
      </c>
      <c r="C23" s="9" t="s">
        <v>34</v>
      </c>
      <c r="D23" s="21">
        <v>20000</v>
      </c>
      <c r="E23" s="21">
        <v>20000</v>
      </c>
      <c r="F23" s="21">
        <v>125139.11</v>
      </c>
      <c r="G23" s="31">
        <f t="shared" si="2"/>
        <v>625.69555000000003</v>
      </c>
      <c r="H23" s="32">
        <f t="shared" si="4"/>
        <v>625.69555000000003</v>
      </c>
      <c r="I23" s="82" t="s">
        <v>68</v>
      </c>
      <c r="J23" s="83"/>
      <c r="K23" s="15"/>
      <c r="L23" s="15"/>
      <c r="M23" s="15"/>
      <c r="N23" s="15"/>
    </row>
    <row r="24" spans="1:14" ht="38.25" customHeight="1" x14ac:dyDescent="0.25">
      <c r="A24" s="53" t="s">
        <v>91</v>
      </c>
      <c r="B24" s="45" t="s">
        <v>35</v>
      </c>
      <c r="C24" s="5" t="s">
        <v>36</v>
      </c>
      <c r="D24" s="21">
        <v>19174046.48</v>
      </c>
      <c r="E24" s="21">
        <v>60653585.890000001</v>
      </c>
      <c r="F24" s="21">
        <v>33989601.340000004</v>
      </c>
      <c r="G24" s="31">
        <f t="shared" si="2"/>
        <v>177.26879600220934</v>
      </c>
      <c r="H24" s="32">
        <f t="shared" si="4"/>
        <v>56.038898345833651</v>
      </c>
      <c r="I24" s="82" t="s">
        <v>70</v>
      </c>
      <c r="J24" s="83"/>
      <c r="K24" s="15"/>
      <c r="L24" s="15"/>
      <c r="M24" s="15"/>
      <c r="N24" s="15"/>
    </row>
    <row r="25" spans="1:14" ht="47.25" customHeight="1" x14ac:dyDescent="0.25">
      <c r="A25" s="53" t="s">
        <v>92</v>
      </c>
      <c r="B25" s="45" t="s">
        <v>37</v>
      </c>
      <c r="C25" s="9" t="s">
        <v>38</v>
      </c>
      <c r="D25" s="21">
        <v>1628677.64</v>
      </c>
      <c r="E25" s="21">
        <v>2942643.74</v>
      </c>
      <c r="F25" s="21">
        <v>2623545.9500000002</v>
      </c>
      <c r="G25" s="31">
        <f t="shared" si="2"/>
        <v>161.08442122407968</v>
      </c>
      <c r="H25" s="32">
        <f t="shared" si="4"/>
        <v>89.156084861295511</v>
      </c>
      <c r="I25" s="82" t="s">
        <v>71</v>
      </c>
      <c r="J25" s="83"/>
      <c r="K25" s="15"/>
      <c r="L25" s="15"/>
      <c r="M25" s="15"/>
      <c r="N25" s="15"/>
    </row>
    <row r="26" spans="1:14" ht="89.25" customHeight="1" x14ac:dyDescent="0.25">
      <c r="A26" s="54" t="s">
        <v>93</v>
      </c>
      <c r="B26" s="65" t="s">
        <v>39</v>
      </c>
      <c r="C26" s="67" t="s">
        <v>40</v>
      </c>
      <c r="D26" s="69">
        <v>25800000</v>
      </c>
      <c r="E26" s="69">
        <v>32820500</v>
      </c>
      <c r="F26" s="72">
        <v>7281382.71</v>
      </c>
      <c r="G26" s="59">
        <f t="shared" si="2"/>
        <v>28.222413604651166</v>
      </c>
      <c r="H26" s="74">
        <v>325.18</v>
      </c>
      <c r="I26" s="80" t="s">
        <v>101</v>
      </c>
      <c r="J26" s="27"/>
      <c r="K26" s="15"/>
      <c r="L26" s="15"/>
      <c r="M26" s="15"/>
      <c r="N26" s="15"/>
    </row>
    <row r="27" spans="1:14" ht="55.5" customHeight="1" x14ac:dyDescent="0.25">
      <c r="A27" s="55"/>
      <c r="B27" s="66"/>
      <c r="C27" s="68"/>
      <c r="D27" s="70"/>
      <c r="E27" s="71"/>
      <c r="F27" s="73"/>
      <c r="G27" s="60"/>
      <c r="H27" s="75"/>
      <c r="I27" s="81" t="s">
        <v>41</v>
      </c>
      <c r="J27" s="28"/>
      <c r="K27" s="15"/>
      <c r="L27" s="15"/>
      <c r="M27" s="15"/>
      <c r="N27" s="15"/>
    </row>
    <row r="28" spans="1:14" ht="24.75" x14ac:dyDescent="0.25">
      <c r="A28" s="53" t="s">
        <v>94</v>
      </c>
      <c r="B28" s="46" t="s">
        <v>42</v>
      </c>
      <c r="C28" s="4" t="s">
        <v>43</v>
      </c>
      <c r="D28" s="19">
        <f>D29+D36</f>
        <v>998804932.57999992</v>
      </c>
      <c r="E28" s="19">
        <f>E29+E35+E36+E34</f>
        <v>1419328565.6199999</v>
      </c>
      <c r="F28" s="19">
        <f>F29+F35+F36+F34</f>
        <v>1263917084.1200001</v>
      </c>
      <c r="G28" s="33">
        <f>F28/D28*100</f>
        <v>126.54293575174809</v>
      </c>
      <c r="H28" s="34">
        <v>94.39</v>
      </c>
      <c r="I28" s="76" t="s">
        <v>59</v>
      </c>
      <c r="J28" s="58"/>
      <c r="K28" s="58"/>
      <c r="L28" s="58"/>
      <c r="M28" s="15"/>
      <c r="N28" s="15"/>
    </row>
    <row r="29" spans="1:14" ht="48.75" x14ac:dyDescent="0.25">
      <c r="A29" s="53" t="s">
        <v>95</v>
      </c>
      <c r="B29" s="46" t="s">
        <v>44</v>
      </c>
      <c r="C29" s="4" t="s">
        <v>45</v>
      </c>
      <c r="D29" s="19">
        <f>D30+D31+D32+D33</f>
        <v>998804932.57999992</v>
      </c>
      <c r="E29" s="19">
        <f t="shared" ref="E29:F29" si="8">E30+E31+E32+E33</f>
        <v>1395085608.6199999</v>
      </c>
      <c r="F29" s="19">
        <f t="shared" si="8"/>
        <v>1239674127.1200001</v>
      </c>
      <c r="G29" s="33">
        <f>F29/D29*100</f>
        <v>124.11573938845237</v>
      </c>
      <c r="H29" s="35">
        <v>96.66</v>
      </c>
      <c r="I29" s="78"/>
      <c r="J29" s="58"/>
      <c r="K29" s="58"/>
      <c r="L29" s="58"/>
      <c r="M29" s="15"/>
      <c r="N29" s="15"/>
    </row>
    <row r="30" spans="1:14" ht="36.75" x14ac:dyDescent="0.25">
      <c r="A30" s="53" t="s">
        <v>97</v>
      </c>
      <c r="B30" s="45" t="s">
        <v>46</v>
      </c>
      <c r="C30" s="5" t="s">
        <v>47</v>
      </c>
      <c r="D30" s="22">
        <v>0</v>
      </c>
      <c r="E30" s="36">
        <v>7359900</v>
      </c>
      <c r="F30" s="22">
        <v>15664491.82</v>
      </c>
      <c r="G30" s="36" t="e">
        <f>F30/D30*100</f>
        <v>#DIV/0!</v>
      </c>
      <c r="H30" s="35">
        <v>129.30000000000001</v>
      </c>
      <c r="I30" s="76" t="s">
        <v>56</v>
      </c>
      <c r="J30" s="58"/>
      <c r="K30" s="58"/>
      <c r="L30" s="58"/>
      <c r="M30" s="15"/>
      <c r="N30" s="15"/>
    </row>
    <row r="31" spans="1:14" ht="24.75" x14ac:dyDescent="0.25">
      <c r="A31" s="53" t="s">
        <v>98</v>
      </c>
      <c r="B31" s="45" t="s">
        <v>48</v>
      </c>
      <c r="C31" s="5" t="s">
        <v>49</v>
      </c>
      <c r="D31" s="22">
        <v>526981768.25</v>
      </c>
      <c r="E31" s="36">
        <v>637447220.75</v>
      </c>
      <c r="F31" s="22">
        <v>498953854.06999999</v>
      </c>
      <c r="G31" s="36">
        <f>F31/D31*100</f>
        <v>94.68142621459657</v>
      </c>
      <c r="H31" s="35">
        <v>95.23</v>
      </c>
      <c r="I31" s="77"/>
      <c r="J31" s="58"/>
      <c r="K31" s="58"/>
      <c r="L31" s="58"/>
      <c r="M31" s="15"/>
      <c r="N31" s="15"/>
    </row>
    <row r="32" spans="1:14" ht="24.75" x14ac:dyDescent="0.25">
      <c r="A32" s="53" t="s">
        <v>99</v>
      </c>
      <c r="B32" s="45" t="s">
        <v>50</v>
      </c>
      <c r="C32" s="5" t="s">
        <v>51</v>
      </c>
      <c r="D32" s="22">
        <v>449008164.32999998</v>
      </c>
      <c r="E32" s="36">
        <v>500436757.87</v>
      </c>
      <c r="F32" s="22">
        <v>491646177.29000002</v>
      </c>
      <c r="G32" s="36">
        <f>F32/D32*100</f>
        <v>109.49604402486166</v>
      </c>
      <c r="H32" s="35">
        <v>97.57</v>
      </c>
      <c r="I32" s="77"/>
      <c r="J32" s="58"/>
      <c r="K32" s="58"/>
      <c r="L32" s="58"/>
      <c r="M32" s="15"/>
      <c r="N32" s="15"/>
    </row>
    <row r="33" spans="1:14" x14ac:dyDescent="0.25">
      <c r="A33" s="53" t="s">
        <v>100</v>
      </c>
      <c r="B33" s="45" t="s">
        <v>52</v>
      </c>
      <c r="C33" s="5" t="s">
        <v>53</v>
      </c>
      <c r="D33" s="22">
        <v>22815000</v>
      </c>
      <c r="E33" s="36">
        <v>249841730</v>
      </c>
      <c r="F33" s="22">
        <v>233409603.94</v>
      </c>
      <c r="G33" s="36">
        <f t="shared" ref="G33:G34" si="9">F33/D33*100</f>
        <v>1023.0532717072101</v>
      </c>
      <c r="H33" s="35">
        <v>96.19</v>
      </c>
      <c r="I33" s="78"/>
      <c r="J33" s="58"/>
      <c r="K33" s="58"/>
      <c r="L33" s="58"/>
      <c r="M33" s="15"/>
      <c r="N33" s="15"/>
    </row>
    <row r="34" spans="1:14" ht="96.75" x14ac:dyDescent="0.25">
      <c r="A34" s="53" t="s">
        <v>96</v>
      </c>
      <c r="B34" s="45" t="s">
        <v>78</v>
      </c>
      <c r="C34" s="5" t="s">
        <v>77</v>
      </c>
      <c r="D34" s="22">
        <v>0</v>
      </c>
      <c r="E34" s="36">
        <v>24242957</v>
      </c>
      <c r="F34" s="22">
        <v>24242957</v>
      </c>
      <c r="G34" s="36" t="e">
        <f t="shared" si="9"/>
        <v>#DIV/0!</v>
      </c>
      <c r="H34" s="35">
        <v>96.19</v>
      </c>
      <c r="I34" s="37"/>
      <c r="J34" s="23"/>
      <c r="K34" s="23"/>
      <c r="L34" s="23"/>
      <c r="M34" s="15"/>
      <c r="N34" s="15"/>
    </row>
    <row r="35" spans="1:14" ht="48.75" hidden="1" x14ac:dyDescent="0.25">
      <c r="A35" s="53"/>
      <c r="B35" s="45"/>
      <c r="C35" s="5" t="s">
        <v>65</v>
      </c>
      <c r="D35" s="22">
        <v>0</v>
      </c>
      <c r="E35" s="36">
        <v>0</v>
      </c>
      <c r="F35" s="22">
        <v>0</v>
      </c>
      <c r="G35" s="36"/>
      <c r="H35" s="35"/>
      <c r="I35" s="37"/>
      <c r="J35" s="23"/>
      <c r="K35" s="23"/>
      <c r="L35" s="23"/>
      <c r="M35" s="15"/>
      <c r="N35" s="15"/>
    </row>
    <row r="36" spans="1:14" ht="48.75" hidden="1" x14ac:dyDescent="0.25">
      <c r="A36" s="53"/>
      <c r="B36" s="45" t="s">
        <v>54</v>
      </c>
      <c r="C36" s="5" t="s">
        <v>55</v>
      </c>
      <c r="D36" s="22">
        <v>0</v>
      </c>
      <c r="E36" s="36">
        <v>0</v>
      </c>
      <c r="F36" s="22">
        <v>0</v>
      </c>
      <c r="G36" s="36"/>
      <c r="H36" s="35"/>
      <c r="I36" s="40"/>
      <c r="J36" s="58"/>
      <c r="K36" s="58"/>
      <c r="L36" s="58"/>
      <c r="M36" s="15"/>
      <c r="N36" s="15"/>
    </row>
    <row r="37" spans="1:14" x14ac:dyDescent="0.25">
      <c r="F37" s="52"/>
    </row>
    <row r="38" spans="1:14" x14ac:dyDescent="0.25">
      <c r="F38" s="52"/>
    </row>
  </sheetData>
  <mergeCells count="24">
    <mergeCell ref="I24:J24"/>
    <mergeCell ref="I25:J25"/>
    <mergeCell ref="H26:H27"/>
    <mergeCell ref="B2:K2"/>
    <mergeCell ref="J16:N18"/>
    <mergeCell ref="I16:I18"/>
    <mergeCell ref="J11:N15"/>
    <mergeCell ref="J8:N8"/>
    <mergeCell ref="A26:A27"/>
    <mergeCell ref="I20:J20"/>
    <mergeCell ref="I21:J21"/>
    <mergeCell ref="J36:L36"/>
    <mergeCell ref="J30:L33"/>
    <mergeCell ref="I30:I33"/>
    <mergeCell ref="J28:L29"/>
    <mergeCell ref="I28:I29"/>
    <mergeCell ref="G26:G27"/>
    <mergeCell ref="B26:B27"/>
    <mergeCell ref="C26:C27"/>
    <mergeCell ref="D26:D27"/>
    <mergeCell ref="E26:E27"/>
    <mergeCell ref="F26:F27"/>
    <mergeCell ref="I22:J22"/>
    <mergeCell ref="I23:J23"/>
  </mergeCells>
  <pageMargins left="0.31496062992125984" right="0.11811023622047245" top="0.15748031496062992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2023-03-06T08:48:29Z</dcterms:modified>
</cp:coreProperties>
</file>