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Z:\Управление финансов\Мониторинг по уровню открытости\за 2021 год\3.5\"/>
    </mc:Choice>
  </mc:AlternateContent>
  <xr:revisionPtr revIDLastSave="0" documentId="13_ncr:1_{BC624EDA-7F8E-4C68-BB6A-C0EE5BBBF1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ез учета счетов бюджета" sheetId="2" r:id="rId1"/>
  </sheets>
  <definedNames>
    <definedName name="_xlnm.Print_Titles" localSheetId="0">'без учета счетов бюджета'!$3:$4</definedName>
    <definedName name="_xlnm.Print_Area" localSheetId="0">'без учета счетов бюджета'!$A$1:$I$19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2" l="1"/>
  <c r="D5" i="2"/>
  <c r="C5" i="2"/>
  <c r="G14" i="2"/>
  <c r="F19" i="2"/>
  <c r="F18" i="2"/>
  <c r="F17" i="2"/>
  <c r="F16" i="2"/>
  <c r="F15" i="2"/>
  <c r="F14" i="2"/>
  <c r="F13" i="2"/>
  <c r="F12" i="2"/>
  <c r="F11" i="2"/>
  <c r="F10" i="2"/>
  <c r="F9" i="2"/>
  <c r="F8" i="2"/>
  <c r="F7" i="2" l="1"/>
  <c r="G5" i="2" l="1"/>
  <c r="F5" i="2"/>
  <c r="G8" i="2" l="1"/>
  <c r="G9" i="2"/>
  <c r="G10" i="2"/>
  <c r="G11" i="2"/>
  <c r="G12" i="2"/>
  <c r="G13" i="2"/>
  <c r="G15" i="2"/>
  <c r="G16" i="2"/>
  <c r="G17" i="2"/>
  <c r="G18" i="2"/>
  <c r="G19" i="2"/>
  <c r="H7" i="2"/>
  <c r="H8" i="2"/>
  <c r="H9" i="2"/>
  <c r="H10" i="2"/>
  <c r="H11" i="2"/>
  <c r="H12" i="2"/>
  <c r="H13" i="2"/>
  <c r="H14" i="2"/>
  <c r="H16" i="2"/>
  <c r="H17" i="2"/>
  <c r="H18" i="2"/>
  <c r="H19" i="2"/>
  <c r="C6" i="2"/>
  <c r="E6" i="2"/>
  <c r="F6" i="2"/>
  <c r="D6" i="2"/>
  <c r="H5" i="2"/>
  <c r="H6" i="2" l="1"/>
  <c r="G6" i="2"/>
</calcChain>
</file>

<file path=xl/sharedStrings.xml><?xml version="1.0" encoding="utf-8"?>
<sst xmlns="http://schemas.openxmlformats.org/spreadsheetml/2006/main" count="51" uniqueCount="51">
  <si>
    <t>Наименование показателя</t>
  </si>
  <si>
    <t>Уточненная роспись/план</t>
  </si>
  <si>
    <t>Касс. расход</t>
  </si>
  <si>
    <t>Остаток росписи/плана</t>
  </si>
  <si>
    <t>1200000000</t>
  </si>
  <si>
    <t>1400000000</t>
  </si>
  <si>
    <t>1600000000</t>
  </si>
  <si>
    <t>1700000000</t>
  </si>
  <si>
    <t>1800000000</t>
  </si>
  <si>
    <t>1900000000</t>
  </si>
  <si>
    <t>2000000000</t>
  </si>
  <si>
    <t>2100000000</t>
  </si>
  <si>
    <t>2200000000</t>
  </si>
  <si>
    <t>2300000000</t>
  </si>
  <si>
    <t>2400000000</t>
  </si>
  <si>
    <t>2500000000</t>
  </si>
  <si>
    <t>2700000000</t>
  </si>
  <si>
    <t>ВСЕГО РАСХОДОВ:</t>
  </si>
  <si>
    <t>х</t>
  </si>
  <si>
    <t>код программы</t>
  </si>
  <si>
    <t>% исполнения от уточненного плана</t>
  </si>
  <si>
    <t>Причины отклонений между первоначально утвержденными показателями и их фактическими значениями</t>
  </si>
  <si>
    <t>в том числе по программным направлениям деятельности:</t>
  </si>
  <si>
    <t>Муниципальная программа "Дороги городского округа Большой Камень" на 2018-2025 годы</t>
  </si>
  <si>
    <t>Муниципальная программа "Экономическое развитие городского округа Большой Камень" на 2020 - 2027 годы</t>
  </si>
  <si>
    <t>Муниципальная программа "Развитие физической культуры и спорта в городском округе Большой Камень" на 2020 - 2027 годы</t>
  </si>
  <si>
    <t>Муниципальная программа "Защита населения и территории от чрезвычайных ситуаций" на 2020 - 2027 годы</t>
  </si>
  <si>
    <t>Муниципальная программа "Развитие образования в городском округе Большой Камень на 2020 - 2027 годы"</t>
  </si>
  <si>
    <t>Муниципальная программа "Энергоэффективность и развитие газоснабжения в городском округе Большой Камень" на 2020-2027 годы</t>
  </si>
  <si>
    <t>Муниципальная программа "Доступная среда на период 2020 - 2027 годы"</t>
  </si>
  <si>
    <t>Муниципальная программа "Обеспечение доступным жильем и качественными услугами жилищно-коммунального хозяйства населения городского округа Большой Камень" на 2020 - 2027 годы</t>
  </si>
  <si>
    <t>Муниципальная программа "Патриотическое воспитание граждан, развитие институтов гражданского общества на территории городского округа Большой Камень" на 2020 - 2027 годы</t>
  </si>
  <si>
    <t>Муниципальная программа "Развитие культуры городского округа Большой Камень" на 2020 - 2027 годы</t>
  </si>
  <si>
    <t>Муниципальная программа "Совершенствование муниципального управления" на 2020 - 2025 годы</t>
  </si>
  <si>
    <t>% исполнения от первоначального плана</t>
  </si>
  <si>
    <t>Информация по исполнению бюджета городского округа Большой Камень в разрезе муниципальных программ за 2021 год</t>
  </si>
  <si>
    <t>Муниципальная программа "Территориальное развитие" городского округа Большой Камень" на 2018 - 2024 годы</t>
  </si>
  <si>
    <t xml:space="preserve">План 2021 г. (решение от 03.12.2020 № 360) </t>
  </si>
  <si>
    <t>более 5%</t>
  </si>
  <si>
    <t>Муниципальная программа "Формирование современной городской среды на территории городского округа Большой Камень" на 2018-2024 годы</t>
  </si>
  <si>
    <t>Потребность в увеличении бюджетных ассигнований и, соответственно, расходов на мероприятия по землеустройству и землепользованию, демонтаж самовольно установленных объектов, установление границ территориальных зон в натуре</t>
  </si>
  <si>
    <t xml:space="preserve">Отклонение сложилось в связи с поступлением  межбюджетных трансфертов на мероприятия по благоустройству территорий городского округа, в том числе в рамках реализации проектов инициативного бюджетирования по направлению "Твой проект". Потребность в увеличении бюджетных ассигнований и, соответственно, расходов на содержание объектов благоустройства, на содержание земель общего пользования, на содержание объектов озеленения, на содержание памятников истории и культуры   </t>
  </si>
  <si>
    <t>Доведение ФОТ в соответствие с утвержденным штатным расписанием МКУ "УГО ЧС"</t>
  </si>
  <si>
    <t>Отклонение сложилось в связи с поступлением  межбюджетных трансфертов на капитальный ремонт зданий и благоустройство территорий муниципальных образовательных организаций, оказывающих услуги дошкольного образования, на строительство объекта муниципальной собственности "Школа на 600 мест в городском округе Большой Камень", капитальный ремонт зданий территорий образовательных организаций, осуществление отдельных полномочий по обеспечению горячим питанием обучающихся, получающих начальное общее образование</t>
  </si>
  <si>
    <t>Отклонение сложилось в связи с поступлением  межбюджетных трансфертов на мероприятия по созданию и развитию системы газоснабжения.</t>
  </si>
  <si>
    <t>Потребность в увеличении бюджетных ассигнований и, соответственно, расходов на доведение заработной платы до уровня "дорожной карты" учреждениям культуры; расходов, направленные на доплату до МРОТ,  расходы по оплате договоров на выполнение работ, оказание услуг, связанных с капитальным ремонтом нефинансовых активов; расходы по организации социально-значимых культурно - массовых мероприятий. Увеличение межбюджетных трансфертов на мероприятия по развитию и укреплению материально-технической базы учреждений культуры", реализацию мероприятий по модернизации библиотек в части комплектования книжных фондов</t>
  </si>
  <si>
    <t>Отсутствие потребности в бюджетных ассигнованиях</t>
  </si>
  <si>
    <t>Отклонение сложилось в связи с поступлением межбюджетных трансфертов на переселение граждан из аварийного жилищного фонда, на проектирование и строительство, капитальный ремонт объектов водопроводно-канализационного хозяйства. Потребность в увеличении бюджетных ассигнований и, соответственно, расходов на проведение капитального ремонта общего имущества многоквартирных домов,  на обеспечение земельных участков, предоставленных на бесплатной основе гражданам, имеющим 3-х и более детей инженерной инфраструктурой и предоставление унитарному предприятию субсидии на финансовое обеспечение на затраты по капитальному ремонту объектов теплоснабжения</t>
  </si>
  <si>
    <t xml:space="preserve">Отклонение сложилось по следующим причинам:  индексация денежного содержания с 1 октября 2021 года на 3,9%; выплата денежной компенсации за неиспользованную часть отпуска при увольнении главы городского округа, изменение системы оплаты труда председателя контрольно -счетной палаты с 30.09.2021; введение 0,5 ставки главного специалиста КСП с 1 мая 2021 года, включение в основной список кандидатов в присяжные заседатели в большем количестве, чем планировалось; исполнение  расходов, выделенных из средств резервного фонда осуществлено на основании постановлений администрации городского округа и отражено по разделам и подразделам классификации бюджетных расходов  в соответствии с их отраслевой направленностью; потребность в увеличении бюджетных ассигнований и, соответственно, расходов на: приобретение и техническое обслуживание оборудования, оргтехники, ГСМ, мебели, на приобретение неисключительных прав на использование и сопровождение программных комплексов; проведение ремонтных работ помещений администрации; ремонт автотранспортных средств, оценку недвижимости, на исполнение решений, принятых судебными органами                          </t>
  </si>
  <si>
    <t xml:space="preserve">Отклонения плановых показателей сложились в связи с поступлением межбюджетных трансфертов на капитальный ремонт и ремонт автомобильных дорог общего пользования; проектирование, строительство автомобильных дорог общего пользования и потребности в увеличении бюджетных ассигнований и, соответственно, расходов на содержание автомобильных дорог. Неисполнение по капитальному ремонту и ремонту дорог сложилось в результате расторжения муниципального контракта по соглашению сторон, оплата произведена за фактически выполненный объем работ. </t>
  </si>
  <si>
    <t>Потребность в увеличении бюджетных ассигнований и, соответственно, расходов на: мероприятия по обеспечению санитарно-эпидемиологической безопасности; увеличение ФОТ в связи с увеличением сотрудников ЕДДН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</si>
</sst>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FF0000"/>
      <name val="Arial Cyr"/>
    </font>
    <font>
      <sz val="10"/>
      <name val="Arial Cyr"/>
    </font>
    <font>
      <sz val="10"/>
      <name val="Calibri"/>
      <family val="2"/>
      <scheme val="minor"/>
    </font>
    <font>
      <b/>
      <sz val="12"/>
      <color rgb="FF000000"/>
      <name val="Arial Cyr"/>
      <charset val="204"/>
    </font>
    <font>
      <sz val="10"/>
      <color rgb="FFC00000"/>
      <name val="Arial"/>
      <family val="2"/>
      <charset val="204"/>
    </font>
    <font>
      <sz val="10"/>
      <color rgb="FFC00000"/>
      <name val="Arial Cyr"/>
      <charset val="204"/>
    </font>
    <font>
      <b/>
      <sz val="10"/>
      <name val="Arial Cyr"/>
    </font>
    <font>
      <sz val="10"/>
      <name val="Arial"/>
      <family val="2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</cellStyleXfs>
  <cellXfs count="36">
    <xf numFmtId="0" fontId="0" fillId="0" borderId="0" xfId="0"/>
    <xf numFmtId="0" fontId="1" fillId="5" borderId="1" xfId="2" applyNumberFormat="1" applyFont="1" applyFill="1" applyProtection="1"/>
    <xf numFmtId="0" fontId="1" fillId="5" borderId="1" xfId="14" applyNumberFormat="1" applyFont="1" applyFill="1" applyProtection="1">
      <alignment horizontal="left" wrapText="1"/>
    </xf>
    <xf numFmtId="0" fontId="1" fillId="5" borderId="1" xfId="6" applyFont="1" applyFill="1" applyBorder="1" applyAlignment="1">
      <alignment horizontal="left" vertical="center" wrapText="1"/>
    </xf>
    <xf numFmtId="0" fontId="7" fillId="5" borderId="2" xfId="6" applyFont="1" applyFill="1" applyAlignment="1">
      <alignment horizontal="left" vertical="center" wrapText="1"/>
    </xf>
    <xf numFmtId="0" fontId="7" fillId="5" borderId="2" xfId="6" applyFont="1" applyFill="1" applyAlignment="1">
      <alignment horizontal="center" vertical="center" wrapText="1"/>
    </xf>
    <xf numFmtId="0" fontId="1" fillId="5" borderId="2" xfId="6" applyFont="1" applyFill="1" applyAlignment="1">
      <alignment horizontal="center" vertical="center" wrapText="1"/>
    </xf>
    <xf numFmtId="0" fontId="1" fillId="5" borderId="2" xfId="7" applyNumberFormat="1" applyFont="1" applyFill="1" applyAlignment="1" applyProtection="1">
      <alignment vertical="center" wrapText="1"/>
    </xf>
    <xf numFmtId="1" fontId="1" fillId="5" borderId="2" xfId="8" applyNumberFormat="1" applyFont="1" applyFill="1" applyAlignment="1" applyProtection="1">
      <alignment horizontal="center" vertical="center" shrinkToFit="1"/>
    </xf>
    <xf numFmtId="0" fontId="8" fillId="5" borderId="5" xfId="2" applyNumberFormat="1" applyFont="1" applyFill="1" applyBorder="1" applyProtection="1"/>
    <xf numFmtId="0" fontId="10" fillId="5" borderId="0" xfId="0" applyFont="1" applyFill="1" applyProtection="1">
      <protection locked="0"/>
    </xf>
    <xf numFmtId="0" fontId="1" fillId="5" borderId="1" xfId="2" applyNumberFormat="1" applyFont="1" applyFill="1" applyAlignment="1" applyProtection="1">
      <alignment horizontal="right"/>
    </xf>
    <xf numFmtId="0" fontId="12" fillId="0" borderId="5" xfId="0" applyFont="1" applyBorder="1" applyAlignment="1">
      <alignment vertical="center" wrapText="1"/>
    </xf>
    <xf numFmtId="0" fontId="13" fillId="5" borderId="5" xfId="2" applyNumberFormat="1" applyFont="1" applyFill="1" applyBorder="1" applyAlignment="1" applyProtection="1">
      <alignment horizontal="center" vertical="center"/>
    </xf>
    <xf numFmtId="4" fontId="9" fillId="5" borderId="2" xfId="9" applyNumberFormat="1" applyFont="1" applyFill="1" applyAlignment="1" applyProtection="1">
      <alignment horizontal="right" vertical="center" shrinkToFit="1"/>
    </xf>
    <xf numFmtId="4" fontId="9" fillId="5" borderId="2" xfId="6" applyNumberFormat="1" applyFont="1" applyFill="1" applyAlignment="1">
      <alignment vertical="center" wrapText="1"/>
    </xf>
    <xf numFmtId="2" fontId="9" fillId="5" borderId="2" xfId="6" applyNumberFormat="1" applyFont="1" applyFill="1" applyAlignment="1">
      <alignment vertical="center" wrapText="1"/>
    </xf>
    <xf numFmtId="4" fontId="9" fillId="5" borderId="2" xfId="6" applyNumberFormat="1" applyFont="1" applyFill="1" applyAlignment="1">
      <alignment horizontal="right" vertical="center" wrapText="1"/>
    </xf>
    <xf numFmtId="2" fontId="9" fillId="5" borderId="2" xfId="6" applyNumberFormat="1" applyFont="1" applyFill="1" applyAlignment="1">
      <alignment horizontal="right" vertical="center" wrapText="1"/>
    </xf>
    <xf numFmtId="4" fontId="14" fillId="5" borderId="2" xfId="6" applyNumberFormat="1" applyFont="1" applyFill="1" applyAlignment="1">
      <alignment horizontal="right" vertical="center" wrapText="1"/>
    </xf>
    <xf numFmtId="4" fontId="14" fillId="5" borderId="2" xfId="6" applyNumberFormat="1" applyFont="1" applyFill="1" applyAlignment="1">
      <alignment vertical="center" wrapText="1"/>
    </xf>
    <xf numFmtId="2" fontId="14" fillId="5" borderId="2" xfId="6" applyNumberFormat="1" applyFont="1" applyFill="1" applyAlignment="1">
      <alignment vertical="center" wrapText="1"/>
    </xf>
    <xf numFmtId="4" fontId="9" fillId="5" borderId="2" xfId="6" applyNumberFormat="1" applyFont="1" applyFill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0" fontId="16" fillId="5" borderId="5" xfId="2" applyNumberFormat="1" applyFont="1" applyFill="1" applyBorder="1" applyAlignment="1" applyProtection="1">
      <alignment vertical="center" wrapText="1"/>
    </xf>
    <xf numFmtId="0" fontId="11" fillId="5" borderId="1" xfId="4" applyNumberFormat="1" applyFont="1" applyFill="1" applyAlignment="1" applyProtection="1">
      <alignment horizontal="center"/>
    </xf>
    <xf numFmtId="0" fontId="1" fillId="5" borderId="1" xfId="14" applyNumberFormat="1" applyFont="1" applyFill="1" applyProtection="1">
      <alignment horizontal="left" wrapText="1"/>
    </xf>
    <xf numFmtId="0" fontId="1" fillId="5" borderId="1" xfId="14" applyFont="1" applyFill="1">
      <alignment horizontal="left" wrapText="1"/>
    </xf>
    <xf numFmtId="0" fontId="1" fillId="5" borderId="2" xfId="6" applyNumberFormat="1" applyFont="1" applyFill="1" applyProtection="1">
      <alignment horizontal="center" vertical="center" wrapText="1"/>
    </xf>
    <xf numFmtId="0" fontId="1" fillId="5" borderId="2" xfId="6" applyFont="1" applyFill="1">
      <alignment horizontal="center" vertical="center" wrapText="1"/>
    </xf>
    <xf numFmtId="0" fontId="1" fillId="5" borderId="3" xfId="6" applyNumberFormat="1" applyFont="1" applyFill="1" applyBorder="1" applyAlignment="1" applyProtection="1">
      <alignment horizontal="center" vertical="center" wrapText="1"/>
    </xf>
    <xf numFmtId="0" fontId="1" fillId="5" borderId="4" xfId="6" applyNumberFormat="1" applyFont="1" applyFill="1" applyBorder="1" applyAlignment="1" applyProtection="1">
      <alignment horizontal="center" vertical="center" wrapText="1"/>
    </xf>
    <xf numFmtId="0" fontId="1" fillId="5" borderId="1" xfId="5" applyNumberFormat="1" applyFont="1" applyFill="1" applyProtection="1">
      <alignment horizontal="right"/>
    </xf>
    <xf numFmtId="0" fontId="1" fillId="5" borderId="1" xfId="5" applyFont="1" applyFill="1">
      <alignment horizontal="right"/>
    </xf>
    <xf numFmtId="0" fontId="5" fillId="0" borderId="3" xfId="0" applyFont="1" applyBorder="1" applyAlignment="1">
      <alignment horizontal="center" vertical="center" wrapText="1" readingOrder="1"/>
    </xf>
    <xf numFmtId="0" fontId="5" fillId="0" borderId="4" xfId="0" applyFont="1" applyBorder="1" applyAlignment="1">
      <alignment horizontal="center" vertical="center" wrapText="1" readingOrder="1"/>
    </xf>
  </cellXfs>
  <cellStyles count="25">
    <cellStyle name="br" xfId="17" xr:uid="{00000000-0005-0000-0000-000000000000}"/>
    <cellStyle name="col" xfId="16" xr:uid="{00000000-0005-0000-0000-000001000000}"/>
    <cellStyle name="style0" xfId="18" xr:uid="{00000000-0005-0000-0000-000002000000}"/>
    <cellStyle name="td" xfId="19" xr:uid="{00000000-0005-0000-0000-000003000000}"/>
    <cellStyle name="tr" xfId="15" xr:uid="{00000000-0005-0000-0000-000004000000}"/>
    <cellStyle name="xl21" xfId="20" xr:uid="{00000000-0005-0000-0000-000005000000}"/>
    <cellStyle name="xl22" xfId="6" xr:uid="{00000000-0005-0000-0000-000006000000}"/>
    <cellStyle name="xl23" xfId="21" xr:uid="{00000000-0005-0000-0000-000007000000}"/>
    <cellStyle name="xl24" xfId="2" xr:uid="{00000000-0005-0000-0000-000008000000}"/>
    <cellStyle name="xl25" xfId="8" xr:uid="{00000000-0005-0000-0000-000009000000}"/>
    <cellStyle name="xl26" xfId="11" xr:uid="{00000000-0005-0000-0000-00000A000000}"/>
    <cellStyle name="xl27" xfId="22" xr:uid="{00000000-0005-0000-0000-00000B000000}"/>
    <cellStyle name="xl28" xfId="12" xr:uid="{00000000-0005-0000-0000-00000C000000}"/>
    <cellStyle name="xl29" xfId="1" xr:uid="{00000000-0005-0000-0000-00000D000000}"/>
    <cellStyle name="xl30" xfId="14" xr:uid="{00000000-0005-0000-0000-00000E000000}"/>
    <cellStyle name="xl31" xfId="23" xr:uid="{00000000-0005-0000-0000-00000F000000}"/>
    <cellStyle name="xl32" xfId="13" xr:uid="{00000000-0005-0000-0000-000010000000}"/>
    <cellStyle name="xl33" xfId="3" xr:uid="{00000000-0005-0000-0000-000011000000}"/>
    <cellStyle name="xl34" xfId="4" xr:uid="{00000000-0005-0000-0000-000012000000}"/>
    <cellStyle name="xl35" xfId="5" xr:uid="{00000000-0005-0000-0000-000013000000}"/>
    <cellStyle name="xl36" xfId="24" xr:uid="{00000000-0005-0000-0000-000014000000}"/>
    <cellStyle name="xl37" xfId="7" xr:uid="{00000000-0005-0000-0000-000015000000}"/>
    <cellStyle name="xl38" xfId="9" xr:uid="{00000000-0005-0000-0000-000016000000}"/>
    <cellStyle name="xl39" xfId="10" xr:uid="{00000000-0005-0000-0000-000017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1"/>
  <sheetViews>
    <sheetView showGridLines="0" tabSelected="1" zoomScaleSheetLayoutView="100" workbookViewId="0">
      <pane ySplit="4" topLeftCell="A19" activePane="bottomLeft" state="frozen"/>
      <selection pane="bottomLeft" activeCell="I19" sqref="A1:XFD1048576"/>
    </sheetView>
  </sheetViews>
  <sheetFormatPr defaultRowHeight="12.75" x14ac:dyDescent="0.2"/>
  <cols>
    <col min="1" max="1" width="50.7109375" style="10" customWidth="1"/>
    <col min="2" max="2" width="10.7109375" style="10" customWidth="1"/>
    <col min="3" max="3" width="16.28515625" style="10" customWidth="1"/>
    <col min="4" max="4" width="16.42578125" style="10" customWidth="1"/>
    <col min="5" max="5" width="15.85546875" style="10" customWidth="1"/>
    <col min="6" max="6" width="14.7109375" style="10" customWidth="1"/>
    <col min="7" max="7" width="13.85546875" style="10" customWidth="1"/>
    <col min="8" max="8" width="14" style="10" customWidth="1"/>
    <col min="9" max="9" width="49.85546875" style="10" customWidth="1"/>
    <col min="10" max="16384" width="9.140625" style="10"/>
  </cols>
  <sheetData>
    <row r="1" spans="1:11" ht="31.5" customHeight="1" x14ac:dyDescent="0.25">
      <c r="A1" s="25" t="s">
        <v>35</v>
      </c>
      <c r="B1" s="25"/>
      <c r="C1" s="25"/>
      <c r="D1" s="25"/>
      <c r="E1" s="25"/>
      <c r="F1" s="25"/>
      <c r="G1" s="25"/>
      <c r="H1" s="25"/>
      <c r="I1" s="25"/>
    </row>
    <row r="2" spans="1:11" ht="32.25" customHeight="1" x14ac:dyDescent="0.2">
      <c r="A2" s="32"/>
      <c r="B2" s="33"/>
      <c r="C2" s="33"/>
      <c r="D2" s="33"/>
      <c r="E2" s="33"/>
      <c r="F2" s="33"/>
      <c r="G2" s="33"/>
      <c r="H2" s="33"/>
      <c r="I2" s="11"/>
    </row>
    <row r="3" spans="1:11" x14ac:dyDescent="0.2">
      <c r="A3" s="28" t="s">
        <v>0</v>
      </c>
      <c r="B3" s="28" t="s">
        <v>19</v>
      </c>
      <c r="C3" s="34" t="s">
        <v>37</v>
      </c>
      <c r="D3" s="28" t="s">
        <v>1</v>
      </c>
      <c r="E3" s="28" t="s">
        <v>2</v>
      </c>
      <c r="F3" s="28" t="s">
        <v>3</v>
      </c>
      <c r="G3" s="30" t="s">
        <v>34</v>
      </c>
      <c r="H3" s="30" t="s">
        <v>20</v>
      </c>
      <c r="I3" s="30" t="s">
        <v>21</v>
      </c>
    </row>
    <row r="4" spans="1:11" ht="48.75" customHeight="1" x14ac:dyDescent="0.2">
      <c r="A4" s="29"/>
      <c r="B4" s="29"/>
      <c r="C4" s="35"/>
      <c r="D4" s="29"/>
      <c r="E4" s="29"/>
      <c r="F4" s="29"/>
      <c r="G4" s="31"/>
      <c r="H4" s="31"/>
      <c r="I4" s="31"/>
    </row>
    <row r="5" spans="1:11" x14ac:dyDescent="0.2">
      <c r="A5" s="4" t="s">
        <v>17</v>
      </c>
      <c r="B5" s="5"/>
      <c r="C5" s="19">
        <f>C6+155442828.97</f>
        <v>1254455292.24</v>
      </c>
      <c r="D5" s="19">
        <f>D6+220091413.24</f>
        <v>2265918295.4700003</v>
      </c>
      <c r="E5" s="20">
        <f>E6+216866506.53</f>
        <v>2125690809.52</v>
      </c>
      <c r="F5" s="20">
        <f>D5-E5</f>
        <v>140227485.95000029</v>
      </c>
      <c r="G5" s="20">
        <f t="shared" ref="G5:G14" si="0">E5/C5*100</f>
        <v>169.45130070951279</v>
      </c>
      <c r="H5" s="21">
        <f t="shared" ref="H5:H19" si="1">E5/D5*100</f>
        <v>93.811450031965336</v>
      </c>
      <c r="I5" s="9"/>
    </row>
    <row r="6" spans="1:11" ht="25.5" x14ac:dyDescent="0.2">
      <c r="A6" s="4" t="s">
        <v>22</v>
      </c>
      <c r="B6" s="6"/>
      <c r="C6" s="19">
        <f>SUM(C7:C19)</f>
        <v>1099012463.27</v>
      </c>
      <c r="D6" s="19">
        <f>SUM(D7:D19)</f>
        <v>2045826882.2300003</v>
      </c>
      <c r="E6" s="19">
        <f t="shared" ref="E6:F6" si="2">SUM(E7:E19)</f>
        <v>1908824302.99</v>
      </c>
      <c r="F6" s="19">
        <f t="shared" si="2"/>
        <v>137002579.23999995</v>
      </c>
      <c r="G6" s="20">
        <f t="shared" si="0"/>
        <v>173.68541001896259</v>
      </c>
      <c r="H6" s="21">
        <f>E6/D6*100</f>
        <v>93.303315132379922</v>
      </c>
      <c r="I6" s="9"/>
    </row>
    <row r="7" spans="1:11" ht="63.75" x14ac:dyDescent="0.2">
      <c r="A7" s="7" t="s">
        <v>36</v>
      </c>
      <c r="B7" s="8" t="s">
        <v>4</v>
      </c>
      <c r="C7" s="14">
        <v>0</v>
      </c>
      <c r="D7" s="14">
        <v>4028271.69</v>
      </c>
      <c r="E7" s="14">
        <v>3334310.13</v>
      </c>
      <c r="F7" s="14">
        <f>D7-E7</f>
        <v>693961.56</v>
      </c>
      <c r="G7" s="22" t="s">
        <v>38</v>
      </c>
      <c r="H7" s="16">
        <f t="shared" si="1"/>
        <v>82.772722065328225</v>
      </c>
      <c r="I7" s="23" t="s">
        <v>40</v>
      </c>
    </row>
    <row r="8" spans="1:11" ht="153" x14ac:dyDescent="0.2">
      <c r="A8" s="7" t="s">
        <v>23</v>
      </c>
      <c r="B8" s="8" t="s">
        <v>5</v>
      </c>
      <c r="C8" s="14">
        <v>89760572.030000001</v>
      </c>
      <c r="D8" s="14">
        <v>210756280.38</v>
      </c>
      <c r="E8" s="14">
        <v>176039552.05000001</v>
      </c>
      <c r="F8" s="14">
        <f>D8-E8</f>
        <v>34716728.329999983</v>
      </c>
      <c r="G8" s="17">
        <f t="shared" si="0"/>
        <v>196.12124574157531</v>
      </c>
      <c r="H8" s="18">
        <f t="shared" si="1"/>
        <v>83.527547427101737</v>
      </c>
      <c r="I8" s="23" t="s">
        <v>49</v>
      </c>
    </row>
    <row r="9" spans="1:11" ht="127.5" x14ac:dyDescent="0.2">
      <c r="A9" s="7" t="s">
        <v>39</v>
      </c>
      <c r="B9" s="8" t="s">
        <v>6</v>
      </c>
      <c r="C9" s="14">
        <v>31047736.100000001</v>
      </c>
      <c r="D9" s="14">
        <v>126200655.11</v>
      </c>
      <c r="E9" s="14">
        <v>119981979.03</v>
      </c>
      <c r="F9" s="14">
        <f t="shared" ref="F9:F19" si="3">D9-E9</f>
        <v>6218676.0799999982</v>
      </c>
      <c r="G9" s="17">
        <f t="shared" si="0"/>
        <v>386.44356755531686</v>
      </c>
      <c r="H9" s="18">
        <f t="shared" si="1"/>
        <v>95.072390016850832</v>
      </c>
      <c r="I9" s="23" t="s">
        <v>41</v>
      </c>
    </row>
    <row r="10" spans="1:11" ht="38.25" x14ac:dyDescent="0.2">
      <c r="A10" s="7" t="s">
        <v>24</v>
      </c>
      <c r="B10" s="8" t="s">
        <v>7</v>
      </c>
      <c r="C10" s="14">
        <v>350000</v>
      </c>
      <c r="D10" s="14">
        <v>350000</v>
      </c>
      <c r="E10" s="14">
        <v>347885.68</v>
      </c>
      <c r="F10" s="14">
        <f t="shared" si="3"/>
        <v>2114.320000000007</v>
      </c>
      <c r="G10" s="15">
        <f t="shared" si="0"/>
        <v>99.395908571428578</v>
      </c>
      <c r="H10" s="16">
        <f t="shared" si="1"/>
        <v>99.395908571428578</v>
      </c>
      <c r="I10" s="12"/>
    </row>
    <row r="11" spans="1:11" ht="38.25" x14ac:dyDescent="0.2">
      <c r="A11" s="7" t="s">
        <v>25</v>
      </c>
      <c r="B11" s="8" t="s">
        <v>8</v>
      </c>
      <c r="C11" s="14">
        <v>38044902.090000004</v>
      </c>
      <c r="D11" s="14">
        <v>74367958.980000004</v>
      </c>
      <c r="E11" s="14">
        <v>70269026.959999993</v>
      </c>
      <c r="F11" s="14">
        <f t="shared" si="3"/>
        <v>4098932.0200000107</v>
      </c>
      <c r="G11" s="17">
        <f t="shared" si="0"/>
        <v>184.70024392169486</v>
      </c>
      <c r="H11" s="18">
        <f t="shared" si="1"/>
        <v>94.488309110241488</v>
      </c>
      <c r="I11" s="23" t="s">
        <v>42</v>
      </c>
    </row>
    <row r="12" spans="1:11" ht="63.75" x14ac:dyDescent="0.2">
      <c r="A12" s="7" t="s">
        <v>26</v>
      </c>
      <c r="B12" s="8" t="s">
        <v>9</v>
      </c>
      <c r="C12" s="14">
        <v>15778219.109999999</v>
      </c>
      <c r="D12" s="14">
        <v>32245802.030000001</v>
      </c>
      <c r="E12" s="14">
        <v>32147434.629999999</v>
      </c>
      <c r="F12" s="14">
        <f t="shared" si="3"/>
        <v>98367.400000002235</v>
      </c>
      <c r="G12" s="17">
        <f t="shared" si="0"/>
        <v>203.74564712202178</v>
      </c>
      <c r="H12" s="18">
        <f t="shared" si="1"/>
        <v>99.6949450973231</v>
      </c>
      <c r="I12" s="23" t="s">
        <v>50</v>
      </c>
    </row>
    <row r="13" spans="1:11" ht="140.25" x14ac:dyDescent="0.2">
      <c r="A13" s="7" t="s">
        <v>27</v>
      </c>
      <c r="B13" s="8" t="s">
        <v>10</v>
      </c>
      <c r="C13" s="14">
        <v>748021894.5</v>
      </c>
      <c r="D13" s="14">
        <v>1278758178.8</v>
      </c>
      <c r="E13" s="14">
        <v>1203136998.5</v>
      </c>
      <c r="F13" s="14">
        <f t="shared" si="3"/>
        <v>75621180.299999952</v>
      </c>
      <c r="G13" s="17">
        <f t="shared" si="0"/>
        <v>160.84248433720145</v>
      </c>
      <c r="H13" s="18">
        <f t="shared" si="1"/>
        <v>94.086358034404626</v>
      </c>
      <c r="I13" s="24" t="s">
        <v>43</v>
      </c>
    </row>
    <row r="14" spans="1:11" ht="38.25" x14ac:dyDescent="0.2">
      <c r="A14" s="7" t="s">
        <v>28</v>
      </c>
      <c r="B14" s="8" t="s">
        <v>11</v>
      </c>
      <c r="C14" s="14">
        <v>140065.93</v>
      </c>
      <c r="D14" s="14">
        <v>11916142.130000001</v>
      </c>
      <c r="E14" s="14">
        <v>11916142.130000001</v>
      </c>
      <c r="F14" s="14">
        <f t="shared" si="3"/>
        <v>0</v>
      </c>
      <c r="G14" s="17">
        <f t="shared" si="0"/>
        <v>8507.5236568950077</v>
      </c>
      <c r="H14" s="18">
        <f t="shared" si="1"/>
        <v>100</v>
      </c>
      <c r="I14" s="24" t="s">
        <v>44</v>
      </c>
      <c r="K14" s="3"/>
    </row>
    <row r="15" spans="1:11" ht="25.5" x14ac:dyDescent="0.2">
      <c r="A15" s="7" t="s">
        <v>29</v>
      </c>
      <c r="B15" s="8" t="s">
        <v>12</v>
      </c>
      <c r="C15" s="14">
        <v>6740000</v>
      </c>
      <c r="D15" s="14">
        <v>0</v>
      </c>
      <c r="E15" s="14">
        <v>0</v>
      </c>
      <c r="F15" s="14">
        <f t="shared" si="3"/>
        <v>0</v>
      </c>
      <c r="G15" s="15">
        <f>E15/C15*100</f>
        <v>0</v>
      </c>
      <c r="H15" s="16">
        <v>0</v>
      </c>
      <c r="I15" s="24" t="s">
        <v>46</v>
      </c>
    </row>
    <row r="16" spans="1:11" ht="191.25" x14ac:dyDescent="0.2">
      <c r="A16" s="7" t="s">
        <v>30</v>
      </c>
      <c r="B16" s="8" t="s">
        <v>13</v>
      </c>
      <c r="C16" s="14">
        <v>72383313.200000003</v>
      </c>
      <c r="D16" s="14">
        <v>127689484.7</v>
      </c>
      <c r="E16" s="14">
        <v>121748703.84999999</v>
      </c>
      <c r="F16" s="14">
        <f t="shared" si="3"/>
        <v>5940780.8500000089</v>
      </c>
      <c r="G16" s="17">
        <f>E16/C16*100</f>
        <v>168.19996000127827</v>
      </c>
      <c r="H16" s="18">
        <f t="shared" si="1"/>
        <v>95.347478405165802</v>
      </c>
      <c r="I16" s="24" t="s">
        <v>47</v>
      </c>
    </row>
    <row r="17" spans="1:9" ht="51" x14ac:dyDescent="0.2">
      <c r="A17" s="7" t="s">
        <v>31</v>
      </c>
      <c r="B17" s="8" t="s">
        <v>14</v>
      </c>
      <c r="C17" s="14">
        <v>504095</v>
      </c>
      <c r="D17" s="14">
        <v>664095</v>
      </c>
      <c r="E17" s="14">
        <v>664095</v>
      </c>
      <c r="F17" s="14">
        <f t="shared" si="3"/>
        <v>0</v>
      </c>
      <c r="G17" s="17">
        <f>E17/C17*100</f>
        <v>131.74004899870064</v>
      </c>
      <c r="H17" s="18">
        <f t="shared" si="1"/>
        <v>100</v>
      </c>
      <c r="I17" s="13" t="s">
        <v>18</v>
      </c>
    </row>
    <row r="18" spans="1:9" ht="178.5" x14ac:dyDescent="0.2">
      <c r="A18" s="7" t="s">
        <v>32</v>
      </c>
      <c r="B18" s="8" t="s">
        <v>15</v>
      </c>
      <c r="C18" s="14">
        <v>59165201.079999998</v>
      </c>
      <c r="D18" s="14">
        <v>127117453.45999999</v>
      </c>
      <c r="E18" s="14">
        <v>117960210.75</v>
      </c>
      <c r="F18" s="14">
        <f t="shared" si="3"/>
        <v>9157242.7099999934</v>
      </c>
      <c r="G18" s="15">
        <f>E18/C18*100</f>
        <v>199.37430887879611</v>
      </c>
      <c r="H18" s="16">
        <f t="shared" si="1"/>
        <v>92.796234930176993</v>
      </c>
      <c r="I18" s="24" t="s">
        <v>45</v>
      </c>
    </row>
    <row r="19" spans="1:9" ht="318.75" x14ac:dyDescent="0.2">
      <c r="A19" s="7" t="s">
        <v>33</v>
      </c>
      <c r="B19" s="8" t="s">
        <v>16</v>
      </c>
      <c r="C19" s="14">
        <v>37076464.229999997</v>
      </c>
      <c r="D19" s="14">
        <v>51732559.950000003</v>
      </c>
      <c r="E19" s="14">
        <v>51277964.280000001</v>
      </c>
      <c r="F19" s="14">
        <f t="shared" si="3"/>
        <v>454595.67000000179</v>
      </c>
      <c r="G19" s="15">
        <f>E19/C19*100</f>
        <v>138.30327498841982</v>
      </c>
      <c r="H19" s="16">
        <f t="shared" si="1"/>
        <v>99.121258119761762</v>
      </c>
      <c r="I19" s="24" t="s">
        <v>48</v>
      </c>
    </row>
    <row r="20" spans="1:9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">
      <c r="A21" s="26"/>
      <c r="B21" s="27"/>
      <c r="C21" s="27"/>
      <c r="D21" s="27"/>
      <c r="E21" s="2"/>
      <c r="F21" s="2"/>
      <c r="G21" s="2"/>
      <c r="H21" s="2"/>
      <c r="I21" s="1"/>
    </row>
  </sheetData>
  <mergeCells count="12">
    <mergeCell ref="A1:I1"/>
    <mergeCell ref="A21:D21"/>
    <mergeCell ref="F3:F4"/>
    <mergeCell ref="H3:H4"/>
    <mergeCell ref="E3:E4"/>
    <mergeCell ref="A2:H2"/>
    <mergeCell ref="C3:C4"/>
    <mergeCell ref="G3:G4"/>
    <mergeCell ref="I3:I4"/>
    <mergeCell ref="A3:A4"/>
    <mergeCell ref="B3:B4"/>
    <mergeCell ref="D3:D4"/>
  </mergeCells>
  <pageMargins left="0.39370078740157483" right="0.39370078740157483" top="0.39370078740157483" bottom="0.39370078740157483" header="0.39370078740157483" footer="0.39370078740157483"/>
  <pageSetup paperSize="9" scale="69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Дербичева по программам кварт. отчет c % исполнения&lt;/VariantName&gt;&#10;  &lt;VariantLink&gt;47139964&lt;/VariantLink&gt;&#10;  &lt;SvodReportLink xsi:nil=&quot;true&quot; /&gt;&#10;  &lt;ReportLink&gt;19854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3C24A47-8D96-4BD4-82DE-ABD594EED68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UF-002\УФ-002</dc:creator>
  <cp:lastModifiedBy>BK-21-008</cp:lastModifiedBy>
  <cp:lastPrinted>2021-05-20T00:25:45Z</cp:lastPrinted>
  <dcterms:created xsi:type="dcterms:W3CDTF">2021-01-12T00:15:19Z</dcterms:created>
  <dcterms:modified xsi:type="dcterms:W3CDTF">2022-02-27T22:51:03Z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Дербичева по программам кварт. отчет c % исполнения(3).xlsx</vt:lpwstr>
  </property>
  <property fmtid="{D5CDD505-2E9C-101B-9397-08002B2CF9AE}" pid="3" name="Название отчета">
    <vt:lpwstr>Дербичева по программам кварт. отчет c % исполнения(3).xlsx</vt:lpwstr>
  </property>
  <property fmtid="{D5CDD505-2E9C-101B-9397-08002B2CF9AE}" pid="4" name="Версия клиента">
    <vt:lpwstr>20.2.13.12302 (.NET 4.7.2)</vt:lpwstr>
  </property>
  <property fmtid="{D5CDD505-2E9C-101B-9397-08002B2CF9AE}" pid="5" name="Версия базы">
    <vt:lpwstr>20.2.2842.31977852</vt:lpwstr>
  </property>
  <property fmtid="{D5CDD505-2E9C-101B-9397-08002B2CF9AE}" pid="6" name="Тип сервера">
    <vt:lpwstr>MSSQL</vt:lpwstr>
  </property>
  <property fmtid="{D5CDD505-2E9C-101B-9397-08002B2CF9AE}" pid="7" name="Сервер">
    <vt:lpwstr>KS12</vt:lpwstr>
  </property>
  <property fmtid="{D5CDD505-2E9C-101B-9397-08002B2CF9AE}" pid="8" name="База">
    <vt:lpwstr>bks_2020</vt:lpwstr>
  </property>
  <property fmtid="{D5CDD505-2E9C-101B-9397-08002B2CF9AE}" pid="9" name="Пользователь">
    <vt:lpwstr>dna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