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920574E-8A71-496B-A063-0454803EEA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31" i="1"/>
  <c r="H32" i="1"/>
  <c r="H33" i="1"/>
  <c r="H34" i="1"/>
  <c r="H26" i="1"/>
  <c r="G34" i="1" l="1"/>
  <c r="H12" i="1" l="1"/>
  <c r="G12" i="1"/>
  <c r="E11" i="1"/>
  <c r="F11" i="1"/>
  <c r="D11" i="1"/>
  <c r="E29" i="1" l="1"/>
  <c r="E28" i="1" s="1"/>
  <c r="F29" i="1"/>
  <c r="D29" i="1"/>
  <c r="D28" i="1" s="1"/>
  <c r="E20" i="1"/>
  <c r="F20" i="1"/>
  <c r="E16" i="1"/>
  <c r="F16" i="1"/>
  <c r="F28" i="1" l="1"/>
  <c r="H28" i="1" s="1"/>
  <c r="H29" i="1"/>
  <c r="F8" i="1"/>
  <c r="F7" i="1" s="1"/>
  <c r="F6" i="1" s="1"/>
  <c r="E8" i="1"/>
  <c r="E7" i="1" s="1"/>
  <c r="E6" i="1" s="1"/>
  <c r="D20" i="1" l="1"/>
  <c r="D16" i="1"/>
  <c r="G16" i="1" s="1"/>
  <c r="D8" i="1" l="1"/>
  <c r="D7" i="1" s="1"/>
  <c r="D6" i="1" s="1"/>
  <c r="G6" i="1" s="1"/>
  <c r="G26" i="1"/>
  <c r="G31" i="1"/>
  <c r="G32" i="1"/>
  <c r="G33" i="1"/>
  <c r="G29" i="1"/>
  <c r="G30" i="1"/>
  <c r="G28" i="1"/>
  <c r="G23" i="1"/>
  <c r="G24" i="1"/>
  <c r="G25" i="1"/>
  <c r="G20" i="1"/>
  <c r="G21" i="1"/>
  <c r="G22" i="1"/>
  <c r="G9" i="1"/>
  <c r="G10" i="1"/>
  <c r="G11" i="1"/>
  <c r="G13" i="1"/>
  <c r="G14" i="1"/>
  <c r="G15" i="1"/>
  <c r="G17" i="1"/>
  <c r="G18" i="1"/>
  <c r="G19" i="1"/>
  <c r="H21" i="1"/>
  <c r="H22" i="1"/>
  <c r="H23" i="1"/>
  <c r="H24" i="1"/>
  <c r="H25" i="1"/>
  <c r="H20" i="1"/>
  <c r="H8" i="1"/>
  <c r="H9" i="1"/>
  <c r="H10" i="1"/>
  <c r="H11" i="1"/>
  <c r="H13" i="1"/>
  <c r="H14" i="1"/>
  <c r="H15" i="1"/>
  <c r="H16" i="1"/>
  <c r="H17" i="1"/>
  <c r="H18" i="1"/>
  <c r="H19" i="1"/>
  <c r="H7" i="1"/>
  <c r="H6" i="1"/>
  <c r="G8" i="1" l="1"/>
  <c r="G7" i="1"/>
</calcChain>
</file>

<file path=xl/sharedStrings.xml><?xml version="1.0" encoding="utf-8"?>
<sst xmlns="http://schemas.openxmlformats.org/spreadsheetml/2006/main" count="106" uniqueCount="106">
  <si>
    <t>КБК</t>
  </si>
  <si>
    <t>Наименование доходов</t>
  </si>
  <si>
    <t>Доходы всего:</t>
  </si>
  <si>
    <t>1 00 00000 00 0000 000</t>
  </si>
  <si>
    <t>НАЛОГОВЫЕ И НЕНАЛОГОВЫЕ ДОХОДЫ</t>
  </si>
  <si>
    <t>Перевыполнение плановых назначений обусловлено следующими причинами:</t>
  </si>
  <si>
    <t>НАЛОГОВЫЕ 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</si>
  <si>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</si>
  <si>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</si>
  <si>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</si>
  <si>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РФ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</si>
  <si>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</si>
  <si>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</si>
  <si>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</si>
  <si>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</si>
  <si>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</si>
  <si>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</si>
  <si>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</si>
  <si>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</si>
  <si>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</si>
  <si>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</si>
  <si>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1 06 01000 04 0000 110</t>
  </si>
  <si>
    <t>Налог на имущество физических лиц</t>
  </si>
  <si>
    <t>1 06 06000 04 0000 110</t>
  </si>
  <si>
    <t>Земельный налог</t>
  </si>
  <si>
    <t>1 08 00000 01 0000 110</t>
  </si>
  <si>
    <t>ГОСУДАРСТВЕННАЯ ПОШЛИНА</t>
  </si>
  <si>
    <t>НЕНАЛОГОВЫЕ ДОХОДЫ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</si>
  <si>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</si>
  <si>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</si>
  <si>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1 12 01000 01 0000 120</t>
  </si>
  <si>
    <t>Платежи при пользовании природными ресурсами</t>
  </si>
  <si>
    <t>1 13 00000 04 0000 130</t>
  </si>
  <si>
    <t>Доходы от оказания платных услуг (работ) и компенсации затрат государства</t>
  </si>
  <si>
    <t>1 14 00000 04 0000 400</t>
  </si>
  <si>
    <t>Доходы от продажи материальных и нематериальных активов</t>
  </si>
  <si>
    <t>1 16 0000 01 0000 140</t>
  </si>
  <si>
    <t>Штрафы, санкции, возмещение ущерба</t>
  </si>
  <si>
    <t>1 17 00000 04 0000 180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</si>
  <si>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</si>
  <si>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</si>
  <si>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</si>
  <si>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</si>
  <si>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</si>
  <si>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2 02 10000 00 0000 150 </t>
  </si>
  <si>
    <t>Дотации бюджетам субъектов Российской Федерации и муниципальных образований</t>
  </si>
  <si>
    <t xml:space="preserve">2 02 20000 00 0000 150 </t>
  </si>
  <si>
    <t>Субсидии бюджетам бюджетной системы РФ</t>
  </si>
  <si>
    <t xml:space="preserve">2 02 30000 00 0000 150 </t>
  </si>
  <si>
    <t>Субвенции бюджетам бюджетной системы РФ</t>
  </si>
  <si>
    <t xml:space="preserve">2 02 40000 00 0000 150 </t>
  </si>
  <si>
    <t xml:space="preserve">Иные межбюджетные трансферты </t>
  </si>
  <si>
    <t xml:space="preserve">2 19 00000 00 0000 150 </t>
  </si>
  <si>
    <t xml:space="preserve">Возврат остатков субсидий, субвенций и иных межбюджетных трансфертов, имеющих целевое назначение прошлых лет  </t>
  </si>
  <si>
    <t>% исполнения уточненного плана</t>
  </si>
  <si>
    <t>% исполнения первоначального плана</t>
  </si>
  <si>
    <t xml:space="preserve">Перевыполнение плановых показателей обусловлено по ниже указанным причинам:
</t>
  </si>
  <si>
    <t>руб.</t>
  </si>
  <si>
    <t xml:space="preserve">с 2021 года  система налогообложения в виде единого налога на вмененный доход отменена, в следствии чего значительная часть индивидуальных предпринимателей, применяющих ранее систему налогообложения в виде единого налога на вмененный доход перешли на патентную систему налогообложения. </t>
  </si>
  <si>
    <t>Причины отклонений между первоначально утвержденными показателями и их фактическими значениями</t>
  </si>
  <si>
    <t>УСНО</t>
  </si>
  <si>
    <t>1 05 01010 02 0000 110</t>
  </si>
  <si>
    <t>Доходы бюджета от возврата остатков субсидий, субвенций и иных межбюджетных трансфертов прошлых лет</t>
  </si>
  <si>
    <t xml:space="preserve">Перевыполнение плановых назначений связано с результативной работой администраторов по взысканию задолженности по штрафным санкциям </t>
  </si>
  <si>
    <t>№ п/п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</si>
  <si>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значесния городских округов</t>
  </si>
  <si>
    <t>2 07 00000 00 0000 150</t>
  </si>
  <si>
    <t>6.1</t>
  </si>
  <si>
    <t>6.2</t>
  </si>
  <si>
    <t>6.3</t>
  </si>
  <si>
    <t>6.4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</si>
  <si>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</si>
  <si>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</si>
  <si>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</si>
  <si>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</si>
  <si>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</si>
  <si>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</si>
  <si>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</si>
  <si>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</si>
  <si>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</si>
  <si>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</si>
  <si>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</si>
  <si>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</si>
  <si>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</si>
  <si>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</si>
  <si>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17.1</t>
  </si>
  <si>
    <t>17.2</t>
  </si>
  <si>
    <t>17.3</t>
  </si>
  <si>
    <t>17.4</t>
  </si>
  <si>
    <t>Информация по исполнению бюджета городского округа Большой Камень по состоянию на 01.01.2024</t>
  </si>
  <si>
    <t xml:space="preserve">План 2023 г. (решение от 15.12.2022 № 35) </t>
  </si>
  <si>
    <t>Уточненный план (решение от 30.11.2023 № 123)</t>
  </si>
  <si>
    <t>Исполнение на 01.01.2024</t>
  </si>
  <si>
    <t>Увеличение поступлений обусловлено индексацией заработной платы.</t>
  </si>
  <si>
    <t>Увеличение поступлений обусловлено ростом потребления автомобильного бензина.</t>
  </si>
  <si>
    <t xml:space="preserve">Не выполнение плановых показателей обусловлено по ниже указанным причинам:
</t>
  </si>
  <si>
    <t xml:space="preserve">Основное снижение поступлений и невыполнение планового показателя по ЕСХН получено по налогоплательщику ООО РК «Новый мир», в связи с получением в 2022 году убытка, соответственно налог за 2022 год не оплачивался, так же налогоплательщиком представлен уточненный расчет к уменьшению ранее оплаченных авансовых платежей. </t>
  </si>
  <si>
    <t>обусловлено погашением задолженности за предыдущие налоговые периоды (до 2022 года) ввиду введения института ЕНС в 2023 году.</t>
  </si>
  <si>
    <t xml:space="preserve">Перевыполнение плановых назначений обусловлено ростом количества дел, рассматриваемых в судах общей юрисдикции в отчетном периоде. </t>
  </si>
  <si>
    <t>Перевыполнение плановых назначений  связано с увеличением выкупов земельных участков. Согласно Постановлению Правительства РФ от 09.04.2022 года № 629 «Об особенностях регулирования земельных отношений в Российской Федерации в 2022 – 2024 годах, а так же о случаях установления льготной арендной платы по договорам аренды земельных участков, находящихся в Федеральной собственности и размере таковой платы» граждане, имеющие земельные участи в аренде имеют право без проведения торгов произвести выкуп в собственность этих земельных участков.</t>
  </si>
  <si>
    <t>Перевыполнение по данной группе обусловлено результативной работой по взысканию задолженности администратором данных поступлений.</t>
  </si>
  <si>
    <t>Перевыполнение обусловлено возвратом субсидии на обеспечение инфраструктурой земельных участков, представленных на бесплатной основе гражданам имеющим трех и более детей в Министерство ЖКХ Приморского края.</t>
  </si>
  <si>
    <t>Невыполнение плана обусловлено значительным снижением цены при проведении аукциона по реализации имущества в соответствии с прогнозным планом (программой) приватизации муниципального имущества городского округа Большой Камень на 2023 год и на плановый период 2024 - 2025 годов, утвержденным решением Думы городского округа Большой Камень от 29.07.2021 № 437 (в редакции от 30.03.2023 № 54).</t>
  </si>
  <si>
    <t>Перевыполнение плановых назначений в основном сложилось за счет увеличения поступлений компенсационной стоимости вырубаемых, пересаживаемых или жестко обрезаемых деревьев и кустарников в черте городского округа</t>
  </si>
  <si>
    <t>обусловлено активным строительством инфраструктуры ТОР «Большой Камень».</t>
  </si>
  <si>
    <t xml:space="preserve">В 2023 году в бюджет городского округа не поступило запланированных в бюджете Приморского края межбюджетных трансфертов по причине неисполнения утвержденных бюджетных ассигнований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</si>
</sst>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113">
    <xf numFmtId="0" fontId="0" fillId="0" borderId="0" xfId="0"/>
    <xf numFmtId="0" fontId="2" fillId="0" borderId="1" xfId="0" applyFont="1" applyBorder="1" applyAlignment="1">
      <alignment horizontal="left" wrapText="1" readingOrder="1"/>
    </xf>
    <xf numFmtId="0" fontId="1" fillId="0" borderId="0" xfId="0" applyFont="1" applyAlignment="1">
      <alignment vertical="center" wrapText="1" readingOrder="1"/>
    </xf>
    <xf numFmtId="0" fontId="5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1" fillId="0" borderId="0" xfId="1" applyFont="1" applyAlignment="1">
      <alignment horizontal="right" wrapText="1"/>
    </xf>
    <xf numFmtId="0" fontId="6" fillId="0" borderId="0" xfId="0" applyFont="1"/>
    <xf numFmtId="4" fontId="11" fillId="0" borderId="8" xfId="0" applyNumberFormat="1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4" fontId="10" fillId="0" borderId="16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left" vertical="center" wrapText="1" readingOrder="1"/>
    </xf>
    <xf numFmtId="0" fontId="8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 readingOrder="1"/>
    </xf>
    <xf numFmtId="0" fontId="14" fillId="0" borderId="0" xfId="0" applyFont="1"/>
    <xf numFmtId="49" fontId="0" fillId="0" borderId="11" xfId="0" applyNumberForma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left" wrapText="1" readingOrder="1"/>
    </xf>
    <xf numFmtId="4" fontId="16" fillId="0" borderId="8" xfId="0" applyNumberFormat="1" applyFont="1" applyBorder="1" applyAlignment="1">
      <alignment horizontal="center" vertical="center" wrapText="1" readingOrder="1"/>
    </xf>
    <xf numFmtId="4" fontId="16" fillId="0" borderId="11" xfId="0" applyNumberFormat="1" applyFont="1" applyBorder="1" applyAlignment="1">
      <alignment horizontal="center" vertical="center" wrapText="1" readingOrder="1"/>
    </xf>
    <xf numFmtId="4" fontId="17" fillId="0" borderId="16" xfId="0" applyNumberFormat="1" applyFont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left" wrapText="1" readingOrder="1"/>
    </xf>
    <xf numFmtId="4" fontId="17" fillId="0" borderId="8" xfId="0" applyNumberFormat="1" applyFont="1" applyBorder="1" applyAlignment="1">
      <alignment horizontal="center" vertical="center" wrapText="1" readingOrder="1"/>
    </xf>
    <xf numFmtId="4" fontId="17" fillId="0" borderId="11" xfId="0" applyNumberFormat="1" applyFont="1" applyBorder="1" applyAlignment="1">
      <alignment horizontal="center" vertical="center" wrapText="1" readingOrder="1"/>
    </xf>
    <xf numFmtId="0" fontId="14" fillId="0" borderId="1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 readingOrder="1"/>
    </xf>
    <xf numFmtId="4" fontId="20" fillId="0" borderId="8" xfId="0" applyNumberFormat="1" applyFont="1" applyBorder="1" applyAlignment="1">
      <alignment horizontal="center" vertical="center" wrapText="1" readingOrder="1"/>
    </xf>
    <xf numFmtId="4" fontId="20" fillId="0" borderId="11" xfId="0" applyNumberFormat="1" applyFont="1" applyBorder="1" applyAlignment="1">
      <alignment horizontal="center" vertical="center" wrapText="1" readingOrder="1"/>
    </xf>
    <xf numFmtId="4" fontId="20" fillId="0" borderId="16" xfId="0" applyNumberFormat="1" applyFont="1" applyBorder="1" applyAlignment="1">
      <alignment horizontal="center" vertical="center" wrapText="1" readingOrder="1"/>
    </xf>
    <xf numFmtId="0" fontId="20" fillId="0" borderId="9" xfId="0" applyFont="1" applyBorder="1" applyAlignment="1">
      <alignment horizontal="center" vertical="center" wrapText="1" readingOrder="1"/>
    </xf>
    <xf numFmtId="0" fontId="20" fillId="0" borderId="1" xfId="0" applyFont="1" applyBorder="1" applyAlignment="1">
      <alignment horizontal="left" vertical="center" wrapText="1" readingOrder="1"/>
    </xf>
    <xf numFmtId="4" fontId="10" fillId="0" borderId="11" xfId="0" applyNumberFormat="1" applyFont="1" applyBorder="1" applyAlignment="1">
      <alignment horizontal="center" vertical="center" wrapText="1" readingOrder="1"/>
    </xf>
    <xf numFmtId="4" fontId="10" fillId="0" borderId="16" xfId="0" applyNumberFormat="1" applyFont="1" applyBorder="1" applyAlignment="1">
      <alignment horizontal="center" vertical="center" wrapText="1" readingOrder="1"/>
    </xf>
    <xf numFmtId="0" fontId="20" fillId="0" borderId="1" xfId="0" applyFont="1" applyBorder="1" applyAlignment="1">
      <alignment horizontal="left" wrapText="1" readingOrder="1"/>
    </xf>
    <xf numFmtId="0" fontId="10" fillId="0" borderId="9" xfId="0" applyFont="1" applyBorder="1" applyAlignment="1">
      <alignment horizontal="center" vertical="center" wrapText="1" readingOrder="1"/>
    </xf>
    <xf numFmtId="49" fontId="14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 readingOrder="1"/>
    </xf>
    <xf numFmtId="4" fontId="10" fillId="0" borderId="8" xfId="0" applyNumberFormat="1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11" fillId="0" borderId="9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left" wrapText="1" readingOrder="1"/>
    </xf>
    <xf numFmtId="4" fontId="12" fillId="0" borderId="8" xfId="0" applyNumberFormat="1" applyFont="1" applyBorder="1" applyAlignment="1">
      <alignment horizontal="center" vertical="center" wrapText="1" readingOrder="1"/>
    </xf>
    <xf numFmtId="4" fontId="12" fillId="0" borderId="1" xfId="0" applyNumberFormat="1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4" fontId="11" fillId="0" borderId="1" xfId="0" applyNumberFormat="1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left" wrapText="1" readingOrder="1"/>
    </xf>
    <xf numFmtId="0" fontId="10" fillId="2" borderId="11" xfId="0" applyFont="1" applyFill="1" applyBorder="1" applyAlignment="1">
      <alignment horizontal="left" vertical="center" wrapText="1" readingOrder="1"/>
    </xf>
    <xf numFmtId="0" fontId="10" fillId="2" borderId="1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 readingOrder="1"/>
    </xf>
    <xf numFmtId="0" fontId="11" fillId="2" borderId="10" xfId="0" applyFont="1" applyFill="1" applyBorder="1" applyAlignment="1">
      <alignment vertical="center" wrapText="1" readingOrder="1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wrapText="1" readingOrder="1"/>
    </xf>
    <xf numFmtId="0" fontId="11" fillId="2" borderId="21" xfId="0" applyFont="1" applyFill="1" applyBorder="1" applyAlignment="1">
      <alignment horizontal="left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17" fillId="2" borderId="12" xfId="0" applyFont="1" applyFill="1" applyBorder="1" applyAlignment="1">
      <alignment horizontal="left" vertical="center" wrapText="1" readingOrder="1"/>
    </xf>
    <xf numFmtId="0" fontId="17" fillId="2" borderId="14" xfId="0" applyFont="1" applyFill="1" applyBorder="1" applyAlignment="1">
      <alignment horizontal="left" vertical="center" wrapText="1" readingOrder="1"/>
    </xf>
    <xf numFmtId="0" fontId="17" fillId="2" borderId="13" xfId="0" applyFont="1" applyFill="1" applyBorder="1" applyAlignment="1">
      <alignment horizontal="left" vertical="center" wrapText="1" readingOrder="1"/>
    </xf>
    <xf numFmtId="4" fontId="10" fillId="0" borderId="12" xfId="0" applyNumberFormat="1" applyFont="1" applyBorder="1" applyAlignment="1">
      <alignment horizontal="center" vertical="center" wrapText="1" readingOrder="1"/>
    </xf>
    <xf numFmtId="4" fontId="10" fillId="0" borderId="13" xfId="0" applyNumberFormat="1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7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left" vertical="center" wrapText="1" readingOrder="1"/>
    </xf>
    <xf numFmtId="0" fontId="11" fillId="0" borderId="3" xfId="0" applyFont="1" applyBorder="1" applyAlignment="1">
      <alignment horizontal="left" vertical="center" wrapText="1" readingOrder="1"/>
    </xf>
    <xf numFmtId="4" fontId="11" fillId="0" borderId="2" xfId="0" applyNumberFormat="1" applyFont="1" applyBorder="1" applyAlignment="1">
      <alignment horizontal="center" vertical="center" wrapText="1" readingOrder="1"/>
    </xf>
    <xf numFmtId="4" fontId="11" fillId="0" borderId="3" xfId="0" applyNumberFormat="1" applyFont="1" applyBorder="1" applyAlignment="1">
      <alignment horizontal="center" vertical="center" wrapText="1" readingOrder="1"/>
    </xf>
    <xf numFmtId="4" fontId="11" fillId="0" borderId="19" xfId="0" applyNumberFormat="1" applyFont="1" applyBorder="1" applyAlignment="1">
      <alignment horizontal="center" vertical="center" wrapText="1" readingOrder="1"/>
    </xf>
    <xf numFmtId="4" fontId="11" fillId="0" borderId="4" xfId="0" applyNumberFormat="1" applyFont="1" applyBorder="1" applyAlignment="1">
      <alignment horizontal="center" vertical="center" wrapText="1" readingOrder="1"/>
    </xf>
    <xf numFmtId="4" fontId="11" fillId="0" borderId="6" xfId="0" applyNumberFormat="1" applyFont="1" applyBorder="1" applyAlignment="1">
      <alignment horizontal="center" vertical="center" wrapText="1" readingOrder="1"/>
    </xf>
    <xf numFmtId="4" fontId="11" fillId="0" borderId="17" xfId="0" applyNumberFormat="1" applyFont="1" applyBorder="1" applyAlignment="1">
      <alignment horizontal="center" vertical="center" wrapText="1" readingOrder="1"/>
    </xf>
    <xf numFmtId="4" fontId="11" fillId="0" borderId="18" xfId="0" applyNumberFormat="1" applyFont="1" applyBorder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 readingOrder="1"/>
    </xf>
    <xf numFmtId="0" fontId="0" fillId="2" borderId="0" xfId="0" applyFill="1"/>
    <xf numFmtId="0" fontId="1" fillId="2" borderId="0" xfId="0" applyFont="1" applyFill="1" applyAlignment="1">
      <alignment vertical="center" wrapText="1" readingOrder="1"/>
    </xf>
    <xf numFmtId="0" fontId="9" fillId="2" borderId="15" xfId="0" applyFont="1" applyFill="1" applyBorder="1" applyAlignment="1">
      <alignment horizontal="center" vertical="center" wrapText="1" readingOrder="1"/>
    </xf>
    <xf numFmtId="0" fontId="7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6" fillId="2" borderId="11" xfId="0" applyFont="1" applyFill="1" applyBorder="1"/>
    <xf numFmtId="0" fontId="7" fillId="2" borderId="0" xfId="0" applyFont="1" applyFill="1" applyAlignment="1">
      <alignment vertical="center" wrapText="1"/>
    </xf>
    <xf numFmtId="0" fontId="7" fillId="2" borderId="20" xfId="0" applyFont="1" applyFill="1" applyBorder="1" applyAlignment="1">
      <alignment horizontal="left" vertical="center" wrapText="1" readingOrder="1"/>
    </xf>
    <xf numFmtId="0" fontId="7" fillId="2" borderId="0" xfId="0" applyFont="1" applyFill="1" applyAlignment="1">
      <alignment horizontal="left" vertical="center" wrapText="1" readingOrder="1"/>
    </xf>
    <xf numFmtId="0" fontId="7" fillId="2" borderId="11" xfId="0" applyFont="1" applyFill="1" applyBorder="1" applyAlignment="1">
      <alignment vertical="center" wrapText="1"/>
    </xf>
    <xf numFmtId="0" fontId="21" fillId="2" borderId="11" xfId="0" applyFont="1" applyFill="1" applyBorder="1" applyAlignment="1">
      <alignment horizontal="justify" vertical="center"/>
    </xf>
    <xf numFmtId="0" fontId="8" fillId="2" borderId="0" xfId="0" applyFont="1" applyFill="1" applyAlignment="1">
      <alignment horizontal="left" vertical="center" wrapText="1" readingOrder="1"/>
    </xf>
    <xf numFmtId="0" fontId="8" fillId="2" borderId="0" xfId="0" applyFont="1" applyFill="1" applyAlignment="1">
      <alignment horizontal="left" vertical="center" wrapText="1" readingOrder="1"/>
    </xf>
    <xf numFmtId="0" fontId="19" fillId="2" borderId="13" xfId="0" applyFont="1" applyFill="1" applyBorder="1" applyAlignment="1">
      <alignment horizontal="left" vertical="center" wrapText="1" readingOrder="1"/>
    </xf>
    <xf numFmtId="0" fontId="7" fillId="2" borderId="0" xfId="0" applyFont="1" applyFill="1" applyBorder="1" applyAlignment="1">
      <alignment horizontal="left" vertical="center" wrapText="1" readingOrder="1"/>
    </xf>
    <xf numFmtId="0" fontId="21" fillId="2" borderId="14" xfId="0" applyFont="1" applyFill="1" applyBorder="1" applyAlignment="1">
      <alignment wrapText="1"/>
    </xf>
    <xf numFmtId="0" fontId="7" fillId="2" borderId="11" xfId="0" applyFont="1" applyFill="1" applyBorder="1" applyAlignment="1">
      <alignment vertical="center"/>
    </xf>
    <xf numFmtId="0" fontId="11" fillId="2" borderId="23" xfId="0" applyFont="1" applyFill="1" applyBorder="1" applyAlignment="1">
      <alignment horizontal="left" vertical="center" wrapText="1" readingOrder="1"/>
    </xf>
    <xf numFmtId="0" fontId="11" fillId="2" borderId="22" xfId="0" applyFont="1" applyFill="1" applyBorder="1" applyAlignment="1">
      <alignment horizontal="left" vertical="center" wrapText="1" readingOrder="1"/>
    </xf>
    <xf numFmtId="0" fontId="11" fillId="2" borderId="25" xfId="0" applyFont="1" applyFill="1" applyBorder="1" applyAlignment="1">
      <alignment horizontal="left" vertical="center" wrapText="1" readingOrder="1"/>
    </xf>
    <xf numFmtId="0" fontId="21" fillId="2" borderId="26" xfId="0" applyFont="1" applyFill="1" applyBorder="1" applyAlignment="1">
      <alignment horizontal="justify" vertical="center"/>
    </xf>
    <xf numFmtId="0" fontId="8" fillId="2" borderId="15" xfId="0" applyFont="1" applyFill="1" applyBorder="1" applyAlignment="1">
      <alignment horizontal="left" vertical="center" wrapText="1" readingOrder="1"/>
    </xf>
    <xf numFmtId="0" fontId="11" fillId="2" borderId="27" xfId="0" applyFont="1" applyFill="1" applyBorder="1" applyAlignment="1">
      <alignment horizontal="left" vertical="center" wrapText="1" readingOrder="1"/>
    </xf>
    <xf numFmtId="0" fontId="8" fillId="2" borderId="20" xfId="0" applyFont="1" applyFill="1" applyBorder="1" applyAlignment="1">
      <alignment horizontal="left" vertical="center" wrapText="1" readingOrder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6" fillId="2" borderId="20" xfId="0" applyFont="1" applyFill="1" applyBorder="1"/>
    <xf numFmtId="0" fontId="8" fillId="2" borderId="29" xfId="0" applyFont="1" applyFill="1" applyBorder="1" applyAlignment="1">
      <alignment vertical="center" wrapText="1" readingOrder="1"/>
    </xf>
    <xf numFmtId="0" fontId="8" fillId="2" borderId="0" xfId="0" applyFont="1" applyFill="1" applyBorder="1" applyAlignment="1">
      <alignment vertical="center" wrapText="1" readingOrder="1"/>
    </xf>
  </cellXfs>
  <cellStyles count="2">
    <cellStyle name="xl24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8"/>
  <sheetViews>
    <sheetView tabSelected="1" topLeftCell="A28" workbookViewId="0">
      <selection activeCell="F34" sqref="F34"/>
    </sheetView>
  </sheetViews>
  <sheetFormatPr defaultRowHeight="15" x14ac:dyDescent="0.25"/>
  <cols>
    <col min="1" max="1" width="7.5703125" style="17" customWidth="1"/>
    <col min="2" max="2" width="20.7109375" customWidth="1"/>
    <col min="3" max="3" width="27.42578125" customWidth="1"/>
    <col min="4" max="4" width="16.42578125" customWidth="1"/>
    <col min="5" max="5" width="15.7109375" customWidth="1"/>
    <col min="6" max="6" width="15.140625" customWidth="1"/>
    <col min="7" max="7" width="14.7109375" customWidth="1"/>
    <col min="8" max="8" width="10.7109375" customWidth="1"/>
    <col min="9" max="9" width="38.5703125" customWidth="1"/>
    <col min="10" max="10" width="0.140625" hidden="1" customWidth="1"/>
  </cols>
  <sheetData>
    <row r="2" spans="1:14" ht="27.75" customHeight="1" x14ac:dyDescent="0.25">
      <c r="B2" s="80" t="s">
        <v>89</v>
      </c>
      <c r="C2" s="80"/>
      <c r="D2" s="80"/>
      <c r="E2" s="80"/>
      <c r="F2" s="80"/>
      <c r="G2" s="80"/>
      <c r="H2" s="80"/>
      <c r="I2" s="80"/>
      <c r="J2" s="80"/>
      <c r="K2" s="80"/>
      <c r="L2" s="2"/>
      <c r="M2" s="2"/>
      <c r="N2" s="2"/>
    </row>
    <row r="3" spans="1:14" ht="17.25" customHeight="1" x14ac:dyDescent="0.25">
      <c r="B3" s="3"/>
      <c r="C3" s="3"/>
      <c r="D3" s="3"/>
      <c r="E3" s="3"/>
      <c r="F3" s="3"/>
      <c r="G3" s="3"/>
      <c r="H3" s="3"/>
      <c r="I3" s="7" t="s">
        <v>57</v>
      </c>
      <c r="J3" s="3"/>
      <c r="K3" s="3"/>
      <c r="L3" s="2"/>
      <c r="M3" s="2"/>
      <c r="N3" s="2"/>
    </row>
    <row r="4" spans="1:14" ht="47.25" customHeight="1" x14ac:dyDescent="0.25">
      <c r="A4" s="18" t="s">
        <v>64</v>
      </c>
      <c r="B4" s="15" t="s">
        <v>0</v>
      </c>
      <c r="C4" s="4" t="s">
        <v>1</v>
      </c>
      <c r="D4" s="20" t="s">
        <v>90</v>
      </c>
      <c r="E4" s="20" t="s">
        <v>91</v>
      </c>
      <c r="F4" s="19" t="s">
        <v>92</v>
      </c>
      <c r="G4" s="6" t="s">
        <v>55</v>
      </c>
      <c r="H4" s="5" t="s">
        <v>54</v>
      </c>
      <c r="I4" s="83" t="s">
        <v>59</v>
      </c>
      <c r="J4" s="84"/>
      <c r="K4" s="85"/>
      <c r="L4" s="85"/>
      <c r="M4" s="85"/>
      <c r="N4" s="85"/>
    </row>
    <row r="5" spans="1:14" ht="16.5" customHeight="1" x14ac:dyDescent="0.25">
      <c r="A5" s="18">
        <v>1</v>
      </c>
      <c r="B5" s="15">
        <v>2</v>
      </c>
      <c r="C5" s="4">
        <v>3</v>
      </c>
      <c r="D5" s="19">
        <v>4</v>
      </c>
      <c r="E5" s="19">
        <v>5</v>
      </c>
      <c r="F5" s="19">
        <v>6</v>
      </c>
      <c r="G5" s="6">
        <v>7</v>
      </c>
      <c r="H5" s="5">
        <v>8</v>
      </c>
      <c r="I5" s="83">
        <v>9</v>
      </c>
      <c r="J5" s="84"/>
      <c r="K5" s="85"/>
      <c r="L5" s="85"/>
      <c r="M5" s="85"/>
      <c r="N5" s="85"/>
    </row>
    <row r="6" spans="1:14" x14ac:dyDescent="0.25">
      <c r="A6" s="32">
        <v>1</v>
      </c>
      <c r="B6" s="33"/>
      <c r="C6" s="34" t="s">
        <v>2</v>
      </c>
      <c r="D6" s="35">
        <f>D7+D28</f>
        <v>2031119753.1100001</v>
      </c>
      <c r="E6" s="35">
        <f t="shared" ref="E6:F6" si="0">E7+E28</f>
        <v>2391148836.6199999</v>
      </c>
      <c r="F6" s="35">
        <f t="shared" si="0"/>
        <v>2347577867.6000004</v>
      </c>
      <c r="G6" s="36">
        <f>F6/D6*100</f>
        <v>115.58047544983241</v>
      </c>
      <c r="H6" s="37">
        <f>F6/E6*100</f>
        <v>98.177822795774233</v>
      </c>
      <c r="I6" s="86"/>
      <c r="J6" s="87"/>
      <c r="K6" s="87"/>
      <c r="L6" s="87"/>
      <c r="M6" s="87"/>
      <c r="N6" s="88"/>
    </row>
    <row r="7" spans="1:14" ht="24" customHeight="1" x14ac:dyDescent="0.25">
      <c r="A7" s="32">
        <v>2</v>
      </c>
      <c r="B7" s="38" t="s">
        <v>3</v>
      </c>
      <c r="C7" s="39" t="s">
        <v>4</v>
      </c>
      <c r="D7" s="35">
        <f>D8+D20</f>
        <v>559730997.63999999</v>
      </c>
      <c r="E7" s="35">
        <f t="shared" ref="E7:F7" si="1">E8+E20</f>
        <v>611176805.22000003</v>
      </c>
      <c r="F7" s="35">
        <f t="shared" si="1"/>
        <v>648213368.6500001</v>
      </c>
      <c r="G7" s="40">
        <f t="shared" ref="G7:G26" si="2">F7/D7*100</f>
        <v>115.80801695512118</v>
      </c>
      <c r="H7" s="41">
        <f>F7/E7*100</f>
        <v>106.05987712780893</v>
      </c>
      <c r="I7" s="55" t="s">
        <v>5</v>
      </c>
      <c r="J7" s="87"/>
      <c r="K7" s="87"/>
      <c r="L7" s="87"/>
      <c r="M7" s="87"/>
      <c r="N7" s="88"/>
    </row>
    <row r="8" spans="1:14" x14ac:dyDescent="0.25">
      <c r="A8" s="32">
        <v>3</v>
      </c>
      <c r="B8" s="38"/>
      <c r="C8" s="42" t="s">
        <v>6</v>
      </c>
      <c r="D8" s="35">
        <f>D9+D10+D11+D16+D19</f>
        <v>463174420</v>
      </c>
      <c r="E8" s="35">
        <f t="shared" ref="E8:F8" si="3">E9+E10+E11+E16+E19</f>
        <v>465710000</v>
      </c>
      <c r="F8" s="35">
        <f t="shared" si="3"/>
        <v>481904872.48000002</v>
      </c>
      <c r="G8" s="40">
        <f t="shared" si="2"/>
        <v>104.04393068166415</v>
      </c>
      <c r="H8" s="41">
        <f t="shared" ref="H8:H25" si="4">F8/E8*100</f>
        <v>103.47745860728782</v>
      </c>
      <c r="I8" s="89"/>
      <c r="J8" s="90"/>
      <c r="K8" s="90"/>
      <c r="L8" s="90"/>
      <c r="M8" s="90"/>
      <c r="N8" s="90"/>
    </row>
    <row r="9" spans="1:14" ht="22.5" x14ac:dyDescent="0.25">
      <c r="A9" s="32">
        <v>4</v>
      </c>
      <c r="B9" s="43" t="s">
        <v>7</v>
      </c>
      <c r="C9" s="39" t="s">
        <v>8</v>
      </c>
      <c r="D9" s="35">
        <v>379000000</v>
      </c>
      <c r="E9" s="35">
        <v>379000000</v>
      </c>
      <c r="F9" s="35">
        <v>389652366.69999999</v>
      </c>
      <c r="G9" s="40">
        <f t="shared" si="2"/>
        <v>102.81065084432717</v>
      </c>
      <c r="H9" s="41">
        <f t="shared" si="4"/>
        <v>102.81065084432717</v>
      </c>
      <c r="I9" s="94" t="s">
        <v>93</v>
      </c>
      <c r="J9" s="87"/>
      <c r="K9" s="87"/>
      <c r="L9" s="87"/>
      <c r="M9" s="87"/>
      <c r="N9" s="88"/>
    </row>
    <row r="10" spans="1:14" ht="31.5" x14ac:dyDescent="0.25">
      <c r="A10" s="32">
        <v>5</v>
      </c>
      <c r="B10" s="43" t="s">
        <v>9</v>
      </c>
      <c r="C10" s="39" t="s">
        <v>10</v>
      </c>
      <c r="D10" s="35">
        <v>15522420</v>
      </c>
      <c r="E10" s="35">
        <v>17818000</v>
      </c>
      <c r="F10" s="35">
        <v>18514944.579999998</v>
      </c>
      <c r="G10" s="40">
        <f t="shared" si="2"/>
        <v>119.27872445147084</v>
      </c>
      <c r="H10" s="41">
        <f t="shared" si="4"/>
        <v>103.91146357615892</v>
      </c>
      <c r="I10" s="99" t="s">
        <v>94</v>
      </c>
      <c r="J10" s="87"/>
      <c r="K10" s="87"/>
      <c r="L10" s="87"/>
      <c r="M10" s="87"/>
      <c r="N10" s="88"/>
    </row>
    <row r="11" spans="1:14" ht="33.75" x14ac:dyDescent="0.25">
      <c r="A11" s="32">
        <v>6</v>
      </c>
      <c r="B11" s="38" t="s">
        <v>11</v>
      </c>
      <c r="C11" s="42" t="s">
        <v>12</v>
      </c>
      <c r="D11" s="35">
        <f>D12+D13+D14+D15</f>
        <v>20990000</v>
      </c>
      <c r="E11" s="35">
        <f t="shared" ref="E11:F11" si="5">E12+E13+E14+E15</f>
        <v>7179000</v>
      </c>
      <c r="F11" s="35">
        <f t="shared" si="5"/>
        <v>669062.12000000011</v>
      </c>
      <c r="G11" s="40">
        <f t="shared" si="2"/>
        <v>3.187527965697952</v>
      </c>
      <c r="H11" s="41">
        <f t="shared" si="4"/>
        <v>9.319711937595768</v>
      </c>
      <c r="I11" s="56" t="s">
        <v>95</v>
      </c>
      <c r="J11" s="98"/>
      <c r="K11" s="92"/>
      <c r="L11" s="92"/>
      <c r="M11" s="92"/>
      <c r="N11" s="92"/>
    </row>
    <row r="12" spans="1:14" x14ac:dyDescent="0.25">
      <c r="A12" s="44" t="s">
        <v>67</v>
      </c>
      <c r="B12" s="43" t="s">
        <v>61</v>
      </c>
      <c r="C12" s="45" t="s">
        <v>60</v>
      </c>
      <c r="D12" s="46">
        <v>2990000</v>
      </c>
      <c r="E12" s="46">
        <v>2990000</v>
      </c>
      <c r="F12" s="46">
        <v>3614252</v>
      </c>
      <c r="G12" s="40">
        <f t="shared" si="2"/>
        <v>120.87799331103679</v>
      </c>
      <c r="H12" s="41">
        <f t="shared" si="4"/>
        <v>120.87799331103679</v>
      </c>
      <c r="I12" s="100"/>
      <c r="J12" s="98"/>
      <c r="K12" s="92"/>
      <c r="L12" s="92"/>
      <c r="M12" s="92"/>
      <c r="N12" s="92"/>
    </row>
    <row r="13" spans="1:14" ht="22.5" x14ac:dyDescent="0.25">
      <c r="A13" s="44" t="s">
        <v>68</v>
      </c>
      <c r="B13" s="43" t="s">
        <v>13</v>
      </c>
      <c r="C13" s="47" t="s">
        <v>14</v>
      </c>
      <c r="D13" s="46">
        <v>0</v>
      </c>
      <c r="E13" s="46">
        <v>0</v>
      </c>
      <c r="F13" s="46">
        <v>-269657.89</v>
      </c>
      <c r="G13" s="40" t="e">
        <f t="shared" si="2"/>
        <v>#DIV/0!</v>
      </c>
      <c r="H13" s="41" t="e">
        <f t="shared" si="4"/>
        <v>#DIV/0!</v>
      </c>
      <c r="I13" s="93"/>
      <c r="J13" s="91"/>
      <c r="K13" s="92"/>
      <c r="L13" s="92"/>
      <c r="M13" s="92"/>
      <c r="N13" s="92"/>
    </row>
    <row r="14" spans="1:14" ht="90" x14ac:dyDescent="0.25">
      <c r="A14" s="44" t="s">
        <v>69</v>
      </c>
      <c r="B14" s="43" t="s">
        <v>15</v>
      </c>
      <c r="C14" s="47" t="s">
        <v>16</v>
      </c>
      <c r="D14" s="46">
        <v>5000000</v>
      </c>
      <c r="E14" s="46">
        <v>-8811000</v>
      </c>
      <c r="F14" s="46">
        <v>-8893540.8599999994</v>
      </c>
      <c r="G14" s="40">
        <f t="shared" si="2"/>
        <v>-177.8708172</v>
      </c>
      <c r="H14" s="41">
        <f t="shared" si="4"/>
        <v>100.93679332652366</v>
      </c>
      <c r="I14" s="94" t="s">
        <v>96</v>
      </c>
      <c r="J14" s="91"/>
      <c r="K14" s="92"/>
      <c r="L14" s="92"/>
      <c r="M14" s="92"/>
      <c r="N14" s="92"/>
    </row>
    <row r="15" spans="1:14" ht="78.75" x14ac:dyDescent="0.25">
      <c r="A15" s="44" t="s">
        <v>70</v>
      </c>
      <c r="B15" s="43" t="s">
        <v>17</v>
      </c>
      <c r="C15" s="47" t="s">
        <v>18</v>
      </c>
      <c r="D15" s="46">
        <v>13000000</v>
      </c>
      <c r="E15" s="46">
        <v>13000000</v>
      </c>
      <c r="F15" s="46">
        <v>6218008.8700000001</v>
      </c>
      <c r="G15" s="40">
        <f t="shared" si="2"/>
        <v>47.830837461538458</v>
      </c>
      <c r="H15" s="41">
        <f t="shared" si="4"/>
        <v>47.830837461538458</v>
      </c>
      <c r="I15" s="56" t="s">
        <v>58</v>
      </c>
      <c r="J15" s="91"/>
      <c r="K15" s="92"/>
      <c r="L15" s="92"/>
      <c r="M15" s="92"/>
      <c r="N15" s="92"/>
    </row>
    <row r="16" spans="1:14" ht="22.5" customHeight="1" x14ac:dyDescent="0.25">
      <c r="A16" s="44" t="s">
        <v>71</v>
      </c>
      <c r="B16" s="38" t="s">
        <v>19</v>
      </c>
      <c r="C16" s="42" t="s">
        <v>20</v>
      </c>
      <c r="D16" s="35">
        <f>D17+D18</f>
        <v>41270000</v>
      </c>
      <c r="E16" s="35">
        <f t="shared" ref="E16:F16" si="6">E17+E18</f>
        <v>55081000</v>
      </c>
      <c r="F16" s="35">
        <f t="shared" si="6"/>
        <v>65441058.099999994</v>
      </c>
      <c r="G16" s="40">
        <f>F16/D16*100</f>
        <v>158.56810782650834</v>
      </c>
      <c r="H16" s="41">
        <f t="shared" si="4"/>
        <v>118.80876908552858</v>
      </c>
      <c r="I16" s="81" t="s">
        <v>97</v>
      </c>
      <c r="J16" s="92"/>
      <c r="K16" s="92"/>
      <c r="L16" s="92"/>
      <c r="M16" s="92"/>
      <c r="N16" s="92"/>
    </row>
    <row r="17" spans="1:14" ht="26.25" customHeight="1" x14ac:dyDescent="0.25">
      <c r="A17" s="44" t="s">
        <v>72</v>
      </c>
      <c r="B17" s="43" t="s">
        <v>21</v>
      </c>
      <c r="C17" s="47" t="s">
        <v>22</v>
      </c>
      <c r="D17" s="46">
        <v>18450000</v>
      </c>
      <c r="E17" s="46">
        <v>18450000</v>
      </c>
      <c r="F17" s="46">
        <v>22337322.629999999</v>
      </c>
      <c r="G17" s="40">
        <f t="shared" si="2"/>
        <v>121.0694993495935</v>
      </c>
      <c r="H17" s="41">
        <f t="shared" si="4"/>
        <v>121.0694993495935</v>
      </c>
      <c r="I17" s="82"/>
      <c r="J17" s="92"/>
      <c r="K17" s="92"/>
      <c r="L17" s="92"/>
      <c r="M17" s="92"/>
      <c r="N17" s="92"/>
    </row>
    <row r="18" spans="1:14" ht="24" customHeight="1" x14ac:dyDescent="0.25">
      <c r="A18" s="44" t="s">
        <v>73</v>
      </c>
      <c r="B18" s="43" t="s">
        <v>23</v>
      </c>
      <c r="C18" s="47" t="s">
        <v>24</v>
      </c>
      <c r="D18" s="46">
        <v>22820000</v>
      </c>
      <c r="E18" s="46">
        <v>36631000</v>
      </c>
      <c r="F18" s="46">
        <v>43103735.469999999</v>
      </c>
      <c r="G18" s="40">
        <f t="shared" si="2"/>
        <v>188.88578207712533</v>
      </c>
      <c r="H18" s="41">
        <f t="shared" si="4"/>
        <v>117.67010310938821</v>
      </c>
      <c r="I18" s="82"/>
      <c r="J18" s="92"/>
      <c r="K18" s="92"/>
      <c r="L18" s="92"/>
      <c r="M18" s="92"/>
      <c r="N18" s="92"/>
    </row>
    <row r="19" spans="1:14" ht="42" customHeight="1" x14ac:dyDescent="0.25">
      <c r="A19" s="44" t="s">
        <v>74</v>
      </c>
      <c r="B19" s="48" t="s">
        <v>25</v>
      </c>
      <c r="C19" s="49" t="s">
        <v>26</v>
      </c>
      <c r="D19" s="50">
        <v>6392000</v>
      </c>
      <c r="E19" s="50">
        <v>6632000</v>
      </c>
      <c r="F19" s="50">
        <v>7627440.9800000004</v>
      </c>
      <c r="G19" s="40">
        <f t="shared" si="2"/>
        <v>119.32792521902378</v>
      </c>
      <c r="H19" s="41">
        <f t="shared" si="4"/>
        <v>115.00966495778047</v>
      </c>
      <c r="I19" s="104" t="s">
        <v>98</v>
      </c>
      <c r="J19" s="105"/>
      <c r="K19" s="107"/>
      <c r="L19" s="95"/>
      <c r="M19" s="95"/>
      <c r="N19" s="88"/>
    </row>
    <row r="20" spans="1:14" x14ac:dyDescent="0.25">
      <c r="A20" s="44" t="s">
        <v>75</v>
      </c>
      <c r="B20" s="48"/>
      <c r="C20" s="49" t="s">
        <v>27</v>
      </c>
      <c r="D20" s="51">
        <f>D21+D22+D23+D24+D25+D26</f>
        <v>96556577.640000001</v>
      </c>
      <c r="E20" s="51">
        <f t="shared" ref="E20:F20" si="7">E21+E22+E23+E24+E25+E26</f>
        <v>145466805.22</v>
      </c>
      <c r="F20" s="51">
        <f t="shared" si="7"/>
        <v>166308496.17000002</v>
      </c>
      <c r="G20" s="36">
        <f t="shared" si="2"/>
        <v>172.23942711604997</v>
      </c>
      <c r="H20" s="37">
        <f t="shared" si="4"/>
        <v>114.32745492587098</v>
      </c>
      <c r="I20" s="108"/>
      <c r="J20" s="109"/>
      <c r="K20" s="110"/>
      <c r="L20" s="88"/>
      <c r="M20" s="88"/>
      <c r="N20" s="88"/>
    </row>
    <row r="21" spans="1:14" ht="120" customHeight="1" x14ac:dyDescent="0.25">
      <c r="A21" s="44" t="s">
        <v>76</v>
      </c>
      <c r="B21" s="48" t="s">
        <v>28</v>
      </c>
      <c r="C21" s="52" t="s">
        <v>29</v>
      </c>
      <c r="D21" s="53">
        <v>47251900</v>
      </c>
      <c r="E21" s="53">
        <v>50634438.25</v>
      </c>
      <c r="F21" s="53">
        <v>58894625.350000001</v>
      </c>
      <c r="G21" s="40">
        <f t="shared" si="2"/>
        <v>124.63969776876698</v>
      </c>
      <c r="H21" s="41">
        <f t="shared" si="4"/>
        <v>116.31337758546181</v>
      </c>
      <c r="I21" s="102" t="s">
        <v>99</v>
      </c>
      <c r="J21" s="103"/>
      <c r="K21" s="110"/>
      <c r="L21" s="88"/>
      <c r="M21" s="88"/>
      <c r="N21" s="88"/>
    </row>
    <row r="22" spans="1:14" ht="48" customHeight="1" x14ac:dyDescent="0.25">
      <c r="A22" s="44" t="s">
        <v>77</v>
      </c>
      <c r="B22" s="48" t="s">
        <v>30</v>
      </c>
      <c r="C22" s="52" t="s">
        <v>31</v>
      </c>
      <c r="D22" s="53">
        <v>1130000</v>
      </c>
      <c r="E22" s="53">
        <v>2930000</v>
      </c>
      <c r="F22" s="53">
        <v>3835249.22</v>
      </c>
      <c r="G22" s="40">
        <f t="shared" si="2"/>
        <v>339.40258584070796</v>
      </c>
      <c r="H22" s="41">
        <f t="shared" si="4"/>
        <v>130.89587781569966</v>
      </c>
      <c r="I22" s="101" t="s">
        <v>100</v>
      </c>
      <c r="J22" s="106"/>
      <c r="K22" s="110"/>
      <c r="L22" s="88"/>
      <c r="M22" s="88"/>
      <c r="N22" s="88"/>
    </row>
    <row r="23" spans="1:14" ht="65.25" customHeight="1" x14ac:dyDescent="0.25">
      <c r="A23" s="44" t="s">
        <v>78</v>
      </c>
      <c r="B23" s="48" t="s">
        <v>32</v>
      </c>
      <c r="C23" s="52" t="s">
        <v>33</v>
      </c>
      <c r="D23" s="53">
        <v>10000</v>
      </c>
      <c r="E23" s="53">
        <v>450301.7</v>
      </c>
      <c r="F23" s="53">
        <v>9347600.25</v>
      </c>
      <c r="G23" s="40">
        <f t="shared" si="2"/>
        <v>93476.002500000002</v>
      </c>
      <c r="H23" s="41">
        <f t="shared" si="4"/>
        <v>2075.8527560522202</v>
      </c>
      <c r="I23" s="102" t="s">
        <v>101</v>
      </c>
      <c r="J23" s="103"/>
      <c r="K23" s="110"/>
      <c r="L23" s="88"/>
      <c r="M23" s="88"/>
      <c r="N23" s="88"/>
    </row>
    <row r="24" spans="1:14" ht="38.25" hidden="1" customHeight="1" x14ac:dyDescent="0.25">
      <c r="A24" s="44" t="s">
        <v>79</v>
      </c>
      <c r="B24" s="48" t="s">
        <v>34</v>
      </c>
      <c r="C24" s="54" t="s">
        <v>35</v>
      </c>
      <c r="D24" s="53">
        <v>16429000</v>
      </c>
      <c r="E24" s="53">
        <v>54807646.719999999</v>
      </c>
      <c r="F24" s="53">
        <v>51956120.990000002</v>
      </c>
      <c r="G24" s="40">
        <f t="shared" si="2"/>
        <v>316.24639959827135</v>
      </c>
      <c r="H24" s="41">
        <f t="shared" si="4"/>
        <v>94.79721188437847</v>
      </c>
      <c r="I24" s="61" t="s">
        <v>102</v>
      </c>
      <c r="J24" s="62"/>
      <c r="K24" s="88"/>
      <c r="L24" s="88"/>
      <c r="M24" s="88"/>
      <c r="N24" s="88"/>
    </row>
    <row r="25" spans="1:14" ht="47.25" customHeight="1" x14ac:dyDescent="0.25">
      <c r="A25" s="44" t="s">
        <v>80</v>
      </c>
      <c r="B25" s="48" t="s">
        <v>36</v>
      </c>
      <c r="C25" s="52" t="s">
        <v>37</v>
      </c>
      <c r="D25" s="53">
        <v>1628677.64</v>
      </c>
      <c r="E25" s="53">
        <v>1795290.82</v>
      </c>
      <c r="F25" s="53">
        <v>2025677.11</v>
      </c>
      <c r="G25" s="40">
        <f t="shared" si="2"/>
        <v>124.37557072374372</v>
      </c>
      <c r="H25" s="41">
        <f t="shared" si="4"/>
        <v>112.83281167783169</v>
      </c>
      <c r="I25" s="61" t="s">
        <v>63</v>
      </c>
      <c r="J25" s="62"/>
      <c r="K25" s="110"/>
      <c r="L25" s="88"/>
      <c r="M25" s="88"/>
      <c r="N25" s="88"/>
    </row>
    <row r="26" spans="1:14" ht="89.25" customHeight="1" x14ac:dyDescent="0.25">
      <c r="A26" s="59" t="s">
        <v>81</v>
      </c>
      <c r="B26" s="69" t="s">
        <v>38</v>
      </c>
      <c r="C26" s="71" t="s">
        <v>39</v>
      </c>
      <c r="D26" s="73">
        <v>30107000</v>
      </c>
      <c r="E26" s="73">
        <v>34849127.729999997</v>
      </c>
      <c r="F26" s="76">
        <v>40249223.25</v>
      </c>
      <c r="G26" s="67">
        <f t="shared" si="2"/>
        <v>133.68725960740028</v>
      </c>
      <c r="H26" s="78">
        <f>F26/E26*100</f>
        <v>115.49564041269048</v>
      </c>
      <c r="I26" s="57" t="s">
        <v>103</v>
      </c>
      <c r="J26" s="111"/>
      <c r="K26" s="110"/>
      <c r="L26" s="88"/>
      <c r="M26" s="88"/>
      <c r="N26" s="88"/>
    </row>
    <row r="27" spans="1:14" ht="57.75" customHeight="1" x14ac:dyDescent="0.25">
      <c r="A27" s="60"/>
      <c r="B27" s="70"/>
      <c r="C27" s="72"/>
      <c r="D27" s="74"/>
      <c r="E27" s="75"/>
      <c r="F27" s="77"/>
      <c r="G27" s="68"/>
      <c r="H27" s="79"/>
      <c r="I27" s="58" t="s">
        <v>104</v>
      </c>
      <c r="J27" s="112"/>
      <c r="K27" s="110"/>
      <c r="L27" s="88"/>
      <c r="M27" s="88"/>
      <c r="N27" s="88"/>
    </row>
    <row r="28" spans="1:14" ht="26.25" x14ac:dyDescent="0.25">
      <c r="A28" s="22" t="s">
        <v>82</v>
      </c>
      <c r="B28" s="23" t="s">
        <v>40</v>
      </c>
      <c r="C28" s="24" t="s">
        <v>41</v>
      </c>
      <c r="D28" s="25">
        <f>D29+D36</f>
        <v>1471388755.47</v>
      </c>
      <c r="E28" s="25">
        <f>E29+E35+E36+E34</f>
        <v>1779972031.3999999</v>
      </c>
      <c r="F28" s="25">
        <f>F29+F35+F36+F34</f>
        <v>1699364498.95</v>
      </c>
      <c r="G28" s="26">
        <f>F28/D28*100</f>
        <v>115.49391638562432</v>
      </c>
      <c r="H28" s="27">
        <f>F28/E28*100</f>
        <v>95.471415784741311</v>
      </c>
      <c r="I28" s="64" t="s">
        <v>56</v>
      </c>
      <c r="J28" s="96"/>
      <c r="K28" s="96"/>
      <c r="L28" s="96"/>
      <c r="M28" s="88"/>
      <c r="N28" s="88"/>
    </row>
    <row r="29" spans="1:14" ht="51.75" x14ac:dyDescent="0.25">
      <c r="A29" s="22" t="s">
        <v>83</v>
      </c>
      <c r="B29" s="23" t="s">
        <v>42</v>
      </c>
      <c r="C29" s="24" t="s">
        <v>43</v>
      </c>
      <c r="D29" s="25">
        <f>D30+D31+D32+D33</f>
        <v>1471388755.47</v>
      </c>
      <c r="E29" s="25">
        <f t="shared" ref="E29:F29" si="8">E30+E31+E32+E33</f>
        <v>1779972031.3999999</v>
      </c>
      <c r="F29" s="25">
        <f t="shared" si="8"/>
        <v>1720906538.23</v>
      </c>
      <c r="G29" s="26">
        <f>F29/D29*100</f>
        <v>116.95797808923022</v>
      </c>
      <c r="H29" s="27">
        <f t="shared" ref="H29:H34" si="9">F29/E29*100</f>
        <v>96.681661726811342</v>
      </c>
      <c r="I29" s="66"/>
      <c r="J29" s="96"/>
      <c r="K29" s="96"/>
      <c r="L29" s="96"/>
      <c r="M29" s="88"/>
      <c r="N29" s="88"/>
    </row>
    <row r="30" spans="1:14" ht="39" customHeight="1" x14ac:dyDescent="0.25">
      <c r="A30" s="22" t="s">
        <v>85</v>
      </c>
      <c r="B30" s="28" t="s">
        <v>44</v>
      </c>
      <c r="C30" s="29" t="s">
        <v>45</v>
      </c>
      <c r="D30" s="30">
        <v>379510000</v>
      </c>
      <c r="E30" s="31">
        <v>399834231.77999997</v>
      </c>
      <c r="F30" s="30">
        <v>420447291.91000003</v>
      </c>
      <c r="G30" s="31">
        <f>F30/D30*100</f>
        <v>110.78688095438855</v>
      </c>
      <c r="H30" s="27">
        <f t="shared" si="9"/>
        <v>105.15540153684037</v>
      </c>
      <c r="I30" s="64" t="s">
        <v>105</v>
      </c>
      <c r="J30" s="96"/>
      <c r="K30" s="96"/>
      <c r="L30" s="96"/>
      <c r="M30" s="88"/>
      <c r="N30" s="88"/>
    </row>
    <row r="31" spans="1:14" ht="26.25" x14ac:dyDescent="0.25">
      <c r="A31" s="22" t="s">
        <v>86</v>
      </c>
      <c r="B31" s="28" t="s">
        <v>46</v>
      </c>
      <c r="C31" s="29" t="s">
        <v>47</v>
      </c>
      <c r="D31" s="30">
        <v>397667834.69</v>
      </c>
      <c r="E31" s="31">
        <v>487612549.80000001</v>
      </c>
      <c r="F31" s="30">
        <v>471980717.25999999</v>
      </c>
      <c r="G31" s="31">
        <f>F31/D31*100</f>
        <v>118.68717459332115</v>
      </c>
      <c r="H31" s="27">
        <f t="shared" si="9"/>
        <v>96.79421037329503</v>
      </c>
      <c r="I31" s="65"/>
      <c r="J31" s="96"/>
      <c r="K31" s="96"/>
      <c r="L31" s="96"/>
      <c r="M31" s="88"/>
      <c r="N31" s="88"/>
    </row>
    <row r="32" spans="1:14" ht="26.25" x14ac:dyDescent="0.25">
      <c r="A32" s="22" t="s">
        <v>87</v>
      </c>
      <c r="B32" s="28" t="s">
        <v>48</v>
      </c>
      <c r="C32" s="29" t="s">
        <v>49</v>
      </c>
      <c r="D32" s="30">
        <v>553314020.77999997</v>
      </c>
      <c r="E32" s="31">
        <v>601541061.90999997</v>
      </c>
      <c r="F32" s="30">
        <v>586063727.49000001</v>
      </c>
      <c r="G32" s="31">
        <f>F32/D32*100</f>
        <v>105.91882827473506</v>
      </c>
      <c r="H32" s="27">
        <f t="shared" si="9"/>
        <v>97.427052715095357</v>
      </c>
      <c r="I32" s="65"/>
      <c r="J32" s="96"/>
      <c r="K32" s="96"/>
      <c r="L32" s="96"/>
      <c r="M32" s="88"/>
      <c r="N32" s="88"/>
    </row>
    <row r="33" spans="1:14" ht="26.25" x14ac:dyDescent="0.25">
      <c r="A33" s="22" t="s">
        <v>88</v>
      </c>
      <c r="B33" s="28" t="s">
        <v>50</v>
      </c>
      <c r="C33" s="29" t="s">
        <v>51</v>
      </c>
      <c r="D33" s="30">
        <v>140896900</v>
      </c>
      <c r="E33" s="31">
        <v>290984187.91000003</v>
      </c>
      <c r="F33" s="30">
        <v>242414801.56999999</v>
      </c>
      <c r="G33" s="31">
        <f t="shared" ref="G33:G34" si="10">F33/D33*100</f>
        <v>172.05119599508575</v>
      </c>
      <c r="H33" s="27">
        <f t="shared" si="9"/>
        <v>83.308582267355945</v>
      </c>
      <c r="I33" s="66"/>
      <c r="J33" s="96"/>
      <c r="K33" s="96"/>
      <c r="L33" s="96"/>
      <c r="M33" s="88"/>
      <c r="N33" s="88"/>
    </row>
    <row r="34" spans="1:14" ht="115.5" x14ac:dyDescent="0.25">
      <c r="A34" s="22" t="s">
        <v>84</v>
      </c>
      <c r="B34" s="28" t="s">
        <v>66</v>
      </c>
      <c r="C34" s="29" t="s">
        <v>65</v>
      </c>
      <c r="D34" s="30">
        <v>0</v>
      </c>
      <c r="E34" s="31">
        <v>0</v>
      </c>
      <c r="F34" s="30">
        <v>-21542039.280000001</v>
      </c>
      <c r="G34" s="31" t="e">
        <f t="shared" si="10"/>
        <v>#DIV/0!</v>
      </c>
      <c r="H34" s="27" t="e">
        <f t="shared" si="9"/>
        <v>#DIV/0!</v>
      </c>
      <c r="I34" s="97"/>
      <c r="J34" s="95"/>
      <c r="K34" s="95"/>
      <c r="L34" s="95"/>
      <c r="M34" s="88"/>
      <c r="N34" s="88"/>
    </row>
    <row r="35" spans="1:14" ht="48.75" hidden="1" x14ac:dyDescent="0.25">
      <c r="A35" s="22"/>
      <c r="B35" s="16"/>
      <c r="C35" s="1" t="s">
        <v>62</v>
      </c>
      <c r="D35" s="9">
        <v>0</v>
      </c>
      <c r="E35" s="12">
        <v>0</v>
      </c>
      <c r="F35" s="9">
        <v>0</v>
      </c>
      <c r="G35" s="12"/>
      <c r="H35" s="11"/>
      <c r="I35" s="13"/>
      <c r="J35" s="10"/>
      <c r="K35" s="10"/>
      <c r="L35" s="10"/>
      <c r="M35" s="8"/>
      <c r="N35" s="8"/>
    </row>
    <row r="36" spans="1:14" ht="48.75" hidden="1" x14ac:dyDescent="0.25">
      <c r="A36" s="22"/>
      <c r="B36" s="16" t="s">
        <v>52</v>
      </c>
      <c r="C36" s="1" t="s">
        <v>53</v>
      </c>
      <c r="D36" s="9">
        <v>0</v>
      </c>
      <c r="E36" s="12">
        <v>0</v>
      </c>
      <c r="F36" s="9">
        <v>0</v>
      </c>
      <c r="G36" s="12"/>
      <c r="H36" s="11"/>
      <c r="I36" s="14"/>
      <c r="J36" s="63"/>
      <c r="K36" s="63"/>
      <c r="L36" s="63"/>
      <c r="M36" s="8"/>
      <c r="N36" s="8"/>
    </row>
    <row r="37" spans="1:14" x14ac:dyDescent="0.25">
      <c r="F37" s="21"/>
    </row>
    <row r="38" spans="1:14" x14ac:dyDescent="0.25">
      <c r="F38" s="21"/>
    </row>
  </sheetData>
  <mergeCells count="24">
    <mergeCell ref="I24:J24"/>
    <mergeCell ref="I25:J25"/>
    <mergeCell ref="H26:H27"/>
    <mergeCell ref="B2:K2"/>
    <mergeCell ref="J16:N18"/>
    <mergeCell ref="I16:I18"/>
    <mergeCell ref="J11:N15"/>
    <mergeCell ref="J8:N8"/>
    <mergeCell ref="A26:A27"/>
    <mergeCell ref="I20:J20"/>
    <mergeCell ref="I21:J21"/>
    <mergeCell ref="J36:L36"/>
    <mergeCell ref="J30:L33"/>
    <mergeCell ref="I30:I33"/>
    <mergeCell ref="J28:L29"/>
    <mergeCell ref="I28:I29"/>
    <mergeCell ref="G26:G27"/>
    <mergeCell ref="B26:B27"/>
    <mergeCell ref="C26:C27"/>
    <mergeCell ref="D26:D27"/>
    <mergeCell ref="E26:E27"/>
    <mergeCell ref="F26:F27"/>
    <mergeCell ref="I22:J22"/>
    <mergeCell ref="I23:J23"/>
  </mergeCells>
  <pageMargins left="0.31496062992125984" right="0.11811023622047245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2024-04-15T23:09:59Z</dcterms:modified>
</cp:coreProperties>
</file>